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628"/>
  <workbookPr defaultThemeVersion="124226"/>
  <mc:AlternateContent xmlns:mc="http://schemas.openxmlformats.org/markup-compatibility/2006">
    <mc:Choice Requires="x15">
      <x15ac:absPath xmlns:x15ac="http://schemas.microsoft.com/office/spreadsheetml/2010/11/ac" url="M:\330_SAJCP\1. Projets contrats &amp; Marchés\2 DMHIS\2. SIM\2026\2026-017 CFO-CFA\2 DCE\2026-017 DCE à publier\Lot1-CFO\"/>
    </mc:Choice>
  </mc:AlternateContent>
  <xr:revisionPtr revIDLastSave="0" documentId="13_ncr:1_{30A517AA-C5E5-4703-B8C3-E497F0901AC5}" xr6:coauthVersionLast="47" xr6:coauthVersionMax="47" xr10:uidLastSave="{00000000-0000-0000-0000-000000000000}"/>
  <bookViews>
    <workbookView xWindow="28680" yWindow="-120" windowWidth="29040" windowHeight="15720" xr2:uid="{00000000-000D-0000-FFFF-FFFF00000000}"/>
  </bookViews>
  <sheets>
    <sheet name="2026-017-1-DPGF" sheetId="2" r:id="rId1"/>
    <sheet name="Calendrier" sheetId="3"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72" i="2" l="1"/>
  <c r="H72" i="2"/>
  <c r="H74" i="2" s="1"/>
  <c r="D72" i="2"/>
  <c r="D74" i="2" s="1"/>
  <c r="B100" i="2"/>
  <c r="L79" i="2"/>
  <c r="L81" i="2" s="1"/>
  <c r="H79" i="2"/>
  <c r="H81" i="2" s="1"/>
  <c r="D79" i="2"/>
  <c r="D81" i="2" s="1"/>
  <c r="L74" i="2"/>
  <c r="D48" i="2"/>
  <c r="L51" i="2"/>
  <c r="H51" i="2"/>
  <c r="H31" i="2"/>
  <c r="B98" i="2" l="1"/>
  <c r="B99" i="2"/>
  <c r="B101" i="2" s="1"/>
  <c r="B95" i="2"/>
  <c r="L31" i="2"/>
  <c r="D31" i="2"/>
  <c r="L6" i="2"/>
  <c r="L7" i="2"/>
  <c r="L8" i="2"/>
  <c r="L5" i="2"/>
  <c r="H6" i="2"/>
  <c r="H7" i="2"/>
  <c r="H8" i="2"/>
  <c r="H5" i="2"/>
  <c r="D6" i="2"/>
  <c r="D7" i="2"/>
  <c r="D8" i="2"/>
  <c r="D5" i="2"/>
  <c r="D51" i="2" l="1"/>
  <c r="D53" i="2"/>
  <c r="D25" i="2"/>
  <c r="D27" i="2" s="1"/>
  <c r="D12" i="2"/>
  <c r="D13" i="2" s="1"/>
  <c r="H12" i="2"/>
  <c r="H13" i="2" s="1"/>
  <c r="L12" i="2"/>
  <c r="L13" i="2" s="1"/>
  <c r="K86" i="2"/>
  <c r="G86" i="2"/>
  <c r="C86" i="2"/>
  <c r="K18" i="2"/>
  <c r="G18" i="2"/>
  <c r="L62" i="2"/>
  <c r="L61" i="2"/>
  <c r="L60" i="2"/>
  <c r="L59" i="2"/>
  <c r="H62" i="2"/>
  <c r="H61" i="2"/>
  <c r="H60" i="2"/>
  <c r="H59" i="2"/>
  <c r="D62" i="2"/>
  <c r="D61" i="2"/>
  <c r="D60" i="2"/>
  <c r="D59" i="2"/>
  <c r="L53" i="2"/>
  <c r="L48" i="2"/>
  <c r="L46" i="2"/>
  <c r="H53" i="2"/>
  <c r="H48" i="2"/>
  <c r="H46" i="2"/>
  <c r="L32" i="2"/>
  <c r="H32" i="2"/>
  <c r="D32" i="2"/>
  <c r="D46" i="2"/>
  <c r="L38" i="2"/>
  <c r="L37" i="2"/>
  <c r="L36" i="2"/>
  <c r="L35" i="2"/>
  <c r="L34" i="2"/>
  <c r="L33" i="2"/>
  <c r="L25" i="2"/>
  <c r="L27" i="2" s="1"/>
  <c r="H38" i="2"/>
  <c r="H37" i="2"/>
  <c r="H36" i="2"/>
  <c r="H35" i="2"/>
  <c r="H34" i="2"/>
  <c r="H33" i="2"/>
  <c r="D38" i="2"/>
  <c r="D35" i="2"/>
  <c r="D36" i="2"/>
  <c r="D37" i="2"/>
  <c r="D34" i="2"/>
  <c r="H25" i="2"/>
  <c r="H27" i="2" s="1"/>
  <c r="H9" i="2"/>
  <c r="L9" i="2"/>
  <c r="D9" i="2"/>
  <c r="C18" i="2"/>
  <c r="D33" i="2"/>
  <c r="L11" i="3"/>
  <c r="L10" i="3"/>
  <c r="H11" i="3"/>
  <c r="H10" i="3"/>
  <c r="D10" i="3"/>
  <c r="D11" i="3"/>
  <c r="D12" i="3" s="1"/>
  <c r="E13" i="3"/>
  <c r="L8" i="3"/>
  <c r="L7" i="3"/>
  <c r="L6" i="3"/>
  <c r="H8" i="3"/>
  <c r="H7" i="3"/>
  <c r="H9" i="3" s="1"/>
  <c r="D7" i="3"/>
  <c r="D6" i="3"/>
  <c r="D9" i="3" s="1"/>
  <c r="I13" i="3"/>
  <c r="A13" i="3"/>
  <c r="D55" i="2" l="1"/>
  <c r="B91" i="2"/>
  <c r="B93" i="2"/>
  <c r="B94" i="2"/>
  <c r="B92" i="2"/>
  <c r="D14" i="3"/>
  <c r="H12" i="3"/>
  <c r="H14" i="3" s="1"/>
  <c r="D42" i="2"/>
  <c r="H42" i="2"/>
  <c r="L63" i="2"/>
  <c r="L42" i="2"/>
  <c r="H55" i="2"/>
  <c r="L55" i="2"/>
  <c r="H63" i="2"/>
  <c r="D63" i="2"/>
  <c r="L12" i="3"/>
  <c r="L14" i="3" s="1"/>
  <c r="L9" i="3"/>
  <c r="B96" i="2" l="1"/>
  <c r="B97" i="2"/>
</calcChain>
</file>

<file path=xl/sharedStrings.xml><?xml version="1.0" encoding="utf-8"?>
<sst xmlns="http://schemas.openxmlformats.org/spreadsheetml/2006/main" count="380" uniqueCount="139">
  <si>
    <t>dimanches</t>
  </si>
  <si>
    <t>7h30</t>
  </si>
  <si>
    <t>9h</t>
  </si>
  <si>
    <t>TOTAL Fériés + dimanches</t>
  </si>
  <si>
    <t>jours ouvrés</t>
  </si>
  <si>
    <t xml:space="preserve">TOTAL semaine </t>
  </si>
  <si>
    <t>fériés en semaine</t>
  </si>
  <si>
    <t>fériés semaine</t>
  </si>
  <si>
    <t>férié(s) samedi</t>
  </si>
  <si>
    <t>samedis hors fériés</t>
  </si>
  <si>
    <t>TOTAL</t>
  </si>
  <si>
    <t>1 mai 2026 au 30 avril 2027</t>
  </si>
  <si>
    <t>1 mai 2027 au 30 avril 2028</t>
  </si>
  <si>
    <t>1 mai 2028 au 30 avril 2029</t>
  </si>
  <si>
    <t>3 jours de fermeture</t>
  </si>
  <si>
    <t>Année 1 : 2026/2027</t>
  </si>
  <si>
    <t xml:space="preserve">Unité d'œuvre </t>
  </si>
  <si>
    <t>Forfait encadrement et suivi administratif</t>
  </si>
  <si>
    <t>Unité d'oeuvre :
1j par mois</t>
  </si>
  <si>
    <t>Taux horaire HT</t>
  </si>
  <si>
    <t>Annuelle</t>
  </si>
  <si>
    <t>I - Distribution : Poste B (cellule moyenne tension)</t>
  </si>
  <si>
    <t>I - Distribution : Poste A (poste basse tension)</t>
  </si>
  <si>
    <t>Mensuelle</t>
  </si>
  <si>
    <t>Fréquence de maintenance</t>
  </si>
  <si>
    <t>Montant annuel total HT</t>
  </si>
  <si>
    <t>I - Distribution : Poste D (disjoncteur)</t>
  </si>
  <si>
    <t>I - DISTRIBUTION</t>
  </si>
  <si>
    <t>II - GROUPE ÉLECTROGÈNE</t>
  </si>
  <si>
    <t>Trimestrielle</t>
  </si>
  <si>
    <t xml:space="preserve">total A - année 1 : </t>
  </si>
  <si>
    <t xml:space="preserve">total B - année 1 : </t>
  </si>
  <si>
    <t xml:space="preserve">total C - année 1 : </t>
  </si>
  <si>
    <t xml:space="preserve">total E - année 1 : </t>
  </si>
  <si>
    <t xml:space="preserve">total A - année 2 : </t>
  </si>
  <si>
    <t xml:space="preserve">total A - année 3 : </t>
  </si>
  <si>
    <t xml:space="preserve">total B - année 2 : </t>
  </si>
  <si>
    <t xml:space="preserve">total B - année 3 : </t>
  </si>
  <si>
    <t>Année 2 : 2027/2028</t>
  </si>
  <si>
    <t>Année 3 : 2028/2029</t>
  </si>
  <si>
    <t xml:space="preserve">Total C - année 3 : </t>
  </si>
  <si>
    <t xml:space="preserve">Total C - année 2 : </t>
  </si>
  <si>
    <t>Semestrielle</t>
  </si>
  <si>
    <t>II - Groupe électrogène : Poste C (alternateur)</t>
  </si>
  <si>
    <t>II - Groupe électrogène : Poste D (accouplement)</t>
  </si>
  <si>
    <t>II - Groupe électrogène : Poste E (échangeur BT/HT)</t>
  </si>
  <si>
    <t>II - Groupe électrogène : Poste F (réchauffage moteur)</t>
  </si>
  <si>
    <t>II - Groupe électrogène : Poste G (échapement moteur)</t>
  </si>
  <si>
    <t>II - Groupe électrogène : Poste H (batterie de démarrage)</t>
  </si>
  <si>
    <t>II - Groupe électrogène : Poste I (aérorefroidisseur)</t>
  </si>
  <si>
    <t>II - Groupe électrogène : Poste J (réservoir journalier)</t>
  </si>
  <si>
    <t xml:space="preserve">total F - année 1 : </t>
  </si>
  <si>
    <t xml:space="preserve">total F - année 2 : </t>
  </si>
  <si>
    <t xml:space="preserve">total F - année 3 : </t>
  </si>
  <si>
    <t xml:space="preserve">total E - année 2 : </t>
  </si>
  <si>
    <t>II - Groupe électrogène : Poste B (moteur)</t>
  </si>
  <si>
    <t>Permanence sur site du technicien du titulaire
Hors 1er janvier, 1er mai et 25 décembre 
(cf. article 3.3.2 du CCTP) :</t>
  </si>
  <si>
    <t>Du mardi au vendredi : de 10h à 17h inclus</t>
  </si>
  <si>
    <t>Le samedi : de 10h à 19h inclus</t>
  </si>
  <si>
    <t>Le lundi : de 8h à 15h30 inclus</t>
  </si>
  <si>
    <t>le dimanche : de 10h à 19h inclus</t>
  </si>
  <si>
    <t>III - TGBT</t>
  </si>
  <si>
    <r>
      <t xml:space="preserve">I - Distribution : Poste C (transformateurs huile)
</t>
    </r>
    <r>
      <rPr>
        <b/>
        <sz val="11"/>
        <color theme="1"/>
        <rFont val="Calibri"/>
        <family val="2"/>
        <scheme val="minor"/>
      </rPr>
      <t>Lignes de 1 à 10 inclus</t>
    </r>
  </si>
  <si>
    <r>
      <t xml:space="preserve">I - Distribution : Poste C (transformateurs huile)
</t>
    </r>
    <r>
      <rPr>
        <b/>
        <sz val="11"/>
        <color theme="1"/>
        <rFont val="Calibri"/>
        <family val="2"/>
        <scheme val="minor"/>
      </rPr>
      <t>Lignes de 11 à 15 inclus</t>
    </r>
  </si>
  <si>
    <r>
      <t xml:space="preserve">III - TGBT : poste A (TGBT N-CNHI)
</t>
    </r>
    <r>
      <rPr>
        <b/>
        <sz val="11"/>
        <color theme="1"/>
        <rFont val="Calibri"/>
        <family val="2"/>
        <scheme val="minor"/>
      </rPr>
      <t>Lignes 1 à 4 inclus</t>
    </r>
  </si>
  <si>
    <r>
      <t xml:space="preserve">III - TGBT : poste A (TGBT N-CNHI)
</t>
    </r>
    <r>
      <rPr>
        <b/>
        <sz val="11"/>
        <color theme="1"/>
        <rFont val="Calibri"/>
        <family val="2"/>
        <scheme val="minor"/>
      </rPr>
      <t>Lignes 5 à 24 inclus</t>
    </r>
  </si>
  <si>
    <t>III - TGBT : Poste C (onduleur)</t>
  </si>
  <si>
    <t>Montant forfaitaire HT par fréquence</t>
  </si>
  <si>
    <t>IV - SOURCES CENTRALES CNHI et AQUARIUM</t>
  </si>
  <si>
    <t>IV - SOURCES CENTRALES CNHI et AQUARIUM : 
Poste A (contrôles de batterie)</t>
  </si>
  <si>
    <r>
      <t xml:space="preserve">IV - SOURCES CENTRALE CNHI et AQUARIUM
Poste B (éclairage sécurite intérieur/extérieur)
</t>
    </r>
    <r>
      <rPr>
        <b/>
        <sz val="11"/>
        <color theme="1"/>
        <rFont val="Calibri"/>
        <family val="2"/>
        <scheme val="minor"/>
      </rPr>
      <t>Repères 1 et 2 inclus</t>
    </r>
  </si>
  <si>
    <r>
      <t xml:space="preserve">IV - SOURCES CENTRALE CNHI et AQUARIUM
Poste B (éclairage sécurite intérieur/extérieur)
</t>
    </r>
    <r>
      <rPr>
        <b/>
        <sz val="11"/>
        <color theme="1"/>
        <rFont val="Calibri"/>
        <family val="2"/>
        <scheme val="minor"/>
      </rPr>
      <t>Repères 3 à 6 inclus</t>
    </r>
  </si>
  <si>
    <r>
      <t xml:space="preserve">IV - SOURCES CENTRALES CNHI et AQUARIUM
Poste B (éclairage sécurite intérieur/extérieur)
</t>
    </r>
    <r>
      <rPr>
        <b/>
        <sz val="11"/>
        <color theme="1"/>
        <rFont val="Calibri"/>
        <family val="2"/>
        <scheme val="minor"/>
      </rPr>
      <t>Repère 7</t>
    </r>
  </si>
  <si>
    <t xml:space="preserve">total G - année 1 : </t>
  </si>
  <si>
    <t xml:space="preserve">total G - année 2 : </t>
  </si>
  <si>
    <t xml:space="preserve">total G - année 3 : </t>
  </si>
  <si>
    <t xml:space="preserve">total H - année 1 : </t>
  </si>
  <si>
    <t>Nbre d'heures
(volume annuel)</t>
  </si>
  <si>
    <t>Montant annuel HT</t>
  </si>
  <si>
    <t>Montant annuel HT
(colonne b x col. C)</t>
  </si>
  <si>
    <t>Montant annuel HT
(colonne f x col. G)</t>
  </si>
  <si>
    <t>Montant annuel HT
(colonne j x col. K)</t>
  </si>
  <si>
    <t>forfait annuel</t>
  </si>
  <si>
    <t>Prestation de service d'astreinte
(Cf. article 3.3.8 du CCTP)</t>
  </si>
  <si>
    <r>
      <t xml:space="preserve">III - TGBT  Poste B (transformateur air)
</t>
    </r>
    <r>
      <rPr>
        <b/>
        <sz val="11"/>
        <color theme="1"/>
        <rFont val="Calibri"/>
        <family val="2"/>
        <scheme val="minor"/>
      </rPr>
      <t>Lignes de 1 à 4 inclus</t>
    </r>
  </si>
  <si>
    <r>
      <t xml:space="preserve">III - TGBT  Poste B (transformateur air)
</t>
    </r>
    <r>
      <rPr>
        <b/>
        <sz val="11"/>
        <color theme="1"/>
        <rFont val="Calibri"/>
        <family val="2"/>
        <scheme val="minor"/>
      </rPr>
      <t>Lignes de 5 à 10 inclus</t>
    </r>
  </si>
  <si>
    <r>
      <t xml:space="preserve">III - TGBT : Poste D (TGBT Aquarium)
</t>
    </r>
    <r>
      <rPr>
        <b/>
        <sz val="11"/>
        <color theme="1"/>
        <rFont val="Calibri"/>
        <family val="2"/>
        <scheme val="minor"/>
      </rPr>
      <t>Lignes de 1 à 4 inclus</t>
    </r>
  </si>
  <si>
    <r>
      <t xml:space="preserve">III - TGBT : Poste D (TGBT Aquarium)
</t>
    </r>
    <r>
      <rPr>
        <b/>
        <sz val="11"/>
        <color theme="1"/>
        <rFont val="Calibri"/>
        <family val="2"/>
        <scheme val="minor"/>
      </rPr>
      <t>Lignes de 5 à 24 inclus</t>
    </r>
  </si>
  <si>
    <r>
      <t xml:space="preserve">III - TGBT : Poste E (TGBT S-CNHI)
</t>
    </r>
    <r>
      <rPr>
        <b/>
        <sz val="11"/>
        <color theme="1"/>
        <rFont val="Calibri"/>
        <family val="2"/>
        <scheme val="minor"/>
      </rPr>
      <t>Lignes de 1 à 4 inclus</t>
    </r>
  </si>
  <si>
    <r>
      <t xml:space="preserve">III - TGBT : Poste E (TGBT S-CNHI)
</t>
    </r>
    <r>
      <rPr>
        <b/>
        <sz val="11"/>
        <color theme="1"/>
        <rFont val="Calibri"/>
        <family val="2"/>
        <scheme val="minor"/>
      </rPr>
      <t>Lignes de 5 à 24 inclus</t>
    </r>
  </si>
  <si>
    <r>
      <t xml:space="preserve">II - Groupe électrogène : Poste A (général)
</t>
    </r>
    <r>
      <rPr>
        <b/>
        <sz val="11"/>
        <rFont val="Calibri"/>
        <family val="2"/>
        <scheme val="minor"/>
      </rPr>
      <t xml:space="preserve">Lignes 1, 3, 4, 8, 10, 11, 12 et 13 : mensuelle </t>
    </r>
  </si>
  <si>
    <r>
      <t xml:space="preserve">II - Groupe électrogène : Poste A (général)
</t>
    </r>
    <r>
      <rPr>
        <b/>
        <sz val="11"/>
        <rFont val="Calibri"/>
        <family val="2"/>
        <scheme val="minor"/>
      </rPr>
      <t>Lignes 2, 5, 6, 7 et 9 : toutes les deux semaines</t>
    </r>
  </si>
  <si>
    <t>Encadrement et suivi administratif au marché
(cf. articles 4.2.2 et 4.2.3  du CCTP)</t>
  </si>
  <si>
    <t>Montant HT du Total C :</t>
  </si>
  <si>
    <t>Montant HT du Total D :</t>
  </si>
  <si>
    <t>Montant HT du Total E :</t>
  </si>
  <si>
    <t>Montant HT du Total F :</t>
  </si>
  <si>
    <t>Montant HT du Total G :</t>
  </si>
  <si>
    <t>Montant HT du Total H :</t>
  </si>
  <si>
    <t>Montant HT du Total A :</t>
  </si>
  <si>
    <t>Montant HT du Total B :</t>
  </si>
  <si>
    <t>RÉCAPITULATIF DU MONTANT FORFAITAIRE GLOBAL DU MARCHÉ</t>
  </si>
  <si>
    <t>Designation des Lignes de totaux</t>
  </si>
  <si>
    <t xml:space="preserve">total D - année 1 : </t>
  </si>
  <si>
    <t xml:space="preserve">total D - année 2 : </t>
  </si>
  <si>
    <t xml:space="preserve">total D - année 3 : </t>
  </si>
  <si>
    <t xml:space="preserve">total E - année 3 : </t>
  </si>
  <si>
    <t xml:space="preserve">MONTANT FORFAITAIRE TOTAL HT DU MARCHÉ (SUR 36 MOIS) : </t>
  </si>
  <si>
    <t xml:space="preserve">Date et signature (manuscrite scannée ou électronique) du titulaire : </t>
  </si>
  <si>
    <t>Constitution d'un "stock panier" de pièces détachées
(Cf. art. 3.3.3 du CCTP)</t>
  </si>
  <si>
    <t>Astreinte 24h/24 et 7j/7 effective (en dehors des jours et horaires de présence de la permanence sur site)</t>
  </si>
  <si>
    <t>Totaux des années 1 + 2 + 3</t>
  </si>
  <si>
    <t>MARCHÉ N° 2026-017-1 : PRESTATIONS DE SERVICE DE CONTRÔLE, D’EXPLOITATION ET DE MAINTENANCE PRÉVENTIVE, CORRECTIVE ET CURATIVE DES INSTALLATIONS ÉLECTRIQUES DE COURANTS FORTS AINSI QUE LA RÉALISATION DE PETITS TRAVAUX D’ÉLECTRICITÉ 
ANNEXES DU BÂTIMENT (LOT 1) ET DES INSTALLATIONS DE SÛRETÉ DE COURANTS FAIBLES (LOT 2 : ENTRETIEN, MAINTENANCE, DÉPANNAGE ET NOUVELLES INSTALLATIONS), POUR RÉPONDRE AUX BESOINS DE L’ÉTABLISSEMENT PUBLIC DU PALAIS DE LA PORTE DORÉE 
LOT 1 : INSTALLATIONS ÉLECTRIQUES DE COURANTS FORTS (CFO)
ANNEXE 2 À L'ACTE D'ENGAGEMENT : DÉCOMPOSITION DU PRIX GLOBAL ET FORFAITAIRE (DPGF)</t>
  </si>
  <si>
    <t>toutes les deux semaines (2 fois par mois)</t>
  </si>
  <si>
    <t>Toutes les deux semaines 
(2 fois par mois)</t>
  </si>
  <si>
    <t>Stock de pièces détachées d'une valeur unitaire inf. à 300 € HT</t>
  </si>
  <si>
    <t>V - TABLEAUX DIVISIONNAIRES</t>
  </si>
  <si>
    <t>V - TABLEAUX DIVISIONNAIRES (Poste A)</t>
  </si>
  <si>
    <t>VI - POINTS TERMINAUX</t>
  </si>
  <si>
    <t>Prestations de maintenance préventive
(Cf. fréquences indiquées annexe 3 : gamme de maintenance)</t>
  </si>
  <si>
    <t>Selon besoin</t>
  </si>
  <si>
    <t>Semestriel</t>
  </si>
  <si>
    <t>VI - POINTS TERMINAUX
Poste B (éclairage extérieur)</t>
  </si>
  <si>
    <t xml:space="preserve">total H - année 2 : </t>
  </si>
  <si>
    <t xml:space="preserve">total H - année 3 : </t>
  </si>
  <si>
    <t>VII - AUTRES</t>
  </si>
  <si>
    <t>VII - AUTRES
Poste A (réseaux de masse et de terre)</t>
  </si>
  <si>
    <r>
      <t xml:space="preserve">VII - AUTRES
Poste B (parafoudre/paratonnerre)
</t>
    </r>
    <r>
      <rPr>
        <b/>
        <sz val="11"/>
        <color theme="1"/>
        <rFont val="Calibri"/>
        <family val="2"/>
        <scheme val="minor"/>
      </rPr>
      <t>Repère 1</t>
    </r>
  </si>
  <si>
    <r>
      <t xml:space="preserve">VII - AUTRES
Poste B (parafoudre/paratonnerre)
</t>
    </r>
    <r>
      <rPr>
        <b/>
        <sz val="11"/>
        <color theme="1"/>
        <rFont val="Calibri"/>
        <family val="2"/>
        <scheme val="minor"/>
      </rPr>
      <t>Repères 2 à 12 inclus</t>
    </r>
  </si>
  <si>
    <r>
      <rPr>
        <sz val="11"/>
        <color theme="1"/>
        <rFont val="Calibri"/>
        <family val="2"/>
        <scheme val="minor"/>
      </rPr>
      <t xml:space="preserve">VI - POINTS TERMINAUX
Poste A (élcairge intérieur)
</t>
    </r>
    <r>
      <rPr>
        <b/>
        <sz val="11"/>
        <color theme="1"/>
        <rFont val="Calibri"/>
        <family val="2"/>
        <scheme val="minor"/>
      </rPr>
      <t>Repères 10 et 11 inclus</t>
    </r>
  </si>
  <si>
    <r>
      <t xml:space="preserve">VI - POINTS TERMINAUX
Poste A (élcairge intérieur)
</t>
    </r>
    <r>
      <rPr>
        <b/>
        <sz val="11"/>
        <color theme="1"/>
        <rFont val="Calibri"/>
        <family val="2"/>
        <scheme val="minor"/>
      </rPr>
      <t>Repères 1 à 9 inclus</t>
    </r>
  </si>
  <si>
    <t xml:space="preserve">total I - année 1 : </t>
  </si>
  <si>
    <t xml:space="preserve">total I - année 2 : </t>
  </si>
  <si>
    <t xml:space="preserve">total I - année 3 : </t>
  </si>
  <si>
    <t xml:space="preserve">total J - année 1 : </t>
  </si>
  <si>
    <t xml:space="preserve">Total J - année 2 : </t>
  </si>
  <si>
    <t xml:space="preserve">Total J - année 3 : </t>
  </si>
  <si>
    <t>Montant HT du Total I :</t>
  </si>
  <si>
    <t>Montant HT du Total J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</si>
</sst>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9" x14ac:knownFonts="1">
    <font>
      <sz val="11"/>
      <color theme="1"/>
      <name val="Calibri"/>
      <family val="2"/>
      <scheme val="minor"/>
    </font>
    <font>
      <b/>
      <sz val="10"/>
      <color rgb="FFFFFFFF"/>
      <name val="Calibri"/>
      <family val="2"/>
      <scheme val="minor"/>
    </font>
    <font>
      <b/>
      <sz val="11"/>
      <color theme="1"/>
      <name val="Calibri"/>
      <family val="2"/>
      <scheme val="minor"/>
    </font>
    <font>
      <b/>
      <sz val="11"/>
      <color theme="0"/>
      <name val="Calibri"/>
      <family val="2"/>
      <scheme val="minor"/>
    </font>
    <font>
      <sz val="8"/>
      <name val="Calibri"/>
      <family val="2"/>
      <scheme val="minor"/>
    </font>
    <font>
      <b/>
      <sz val="11"/>
      <name val="Calibri"/>
      <family val="2"/>
      <scheme val="minor"/>
    </font>
    <font>
      <sz val="11"/>
      <color rgb="FFFF0000"/>
      <name val="Calibri"/>
      <family val="2"/>
      <scheme val="minor"/>
    </font>
    <font>
      <sz val="11"/>
      <name val="Calibri"/>
      <family val="2"/>
      <scheme val="minor"/>
    </font>
    <font>
      <b/>
      <sz val="12"/>
      <color theme="1"/>
      <name val="Calibri"/>
      <family val="2"/>
      <scheme val="minor"/>
    </font>
  </fonts>
  <fills count="11">
    <fill>
      <patternFill patternType="none"/>
    </fill>
    <fill>
      <patternFill patternType="gray125"/>
    </fill>
    <fill>
      <patternFill patternType="solid">
        <fgColor rgb="FF008080"/>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rgb="FF92D050"/>
        <bgColor indexed="64"/>
      </patternFill>
    </fill>
    <fill>
      <patternFill patternType="solid">
        <fgColor theme="5" tint="0.79998168889431442"/>
        <bgColor indexed="64"/>
      </patternFill>
    </fill>
    <fill>
      <patternFill patternType="solid">
        <fgColor theme="6" tint="0.79998168889431442"/>
        <bgColor indexed="64"/>
      </patternFill>
    </fill>
  </fills>
  <borders count="20">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s>
  <cellStyleXfs count="1">
    <xf numFmtId="0" fontId="0" fillId="0" borderId="0"/>
  </cellStyleXfs>
  <cellXfs count="88">
    <xf numFmtId="0" fontId="0" fillId="0" borderId="0" xfId="0"/>
    <xf numFmtId="0" fontId="0" fillId="0" borderId="2" xfId="0" applyBorder="1"/>
    <xf numFmtId="0" fontId="0" fillId="0" borderId="4" xfId="0" applyBorder="1"/>
    <xf numFmtId="0" fontId="0" fillId="0" borderId="5" xfId="0" applyBorder="1"/>
    <xf numFmtId="0" fontId="0" fillId="3" borderId="2" xfId="0" applyFill="1" applyBorder="1"/>
    <xf numFmtId="0" fontId="2" fillId="3" borderId="5" xfId="0" applyFont="1" applyFill="1" applyBorder="1"/>
    <xf numFmtId="0" fontId="0" fillId="3" borderId="9" xfId="0" applyFill="1" applyBorder="1"/>
    <xf numFmtId="0" fontId="2" fillId="3" borderId="10" xfId="0" applyFont="1" applyFill="1" applyBorder="1"/>
    <xf numFmtId="0" fontId="1" fillId="0" borderId="0" xfId="0" applyFont="1" applyAlignment="1">
      <alignment vertical="center" wrapText="1"/>
    </xf>
    <xf numFmtId="0" fontId="0" fillId="0" borderId="13" xfId="0" applyBorder="1"/>
    <xf numFmtId="0" fontId="2" fillId="3" borderId="14" xfId="0" applyFont="1" applyFill="1" applyBorder="1"/>
    <xf numFmtId="0" fontId="2" fillId="3" borderId="1" xfId="0" applyFont="1" applyFill="1" applyBorder="1"/>
    <xf numFmtId="0" fontId="0" fillId="0" borderId="2" xfId="0" applyBorder="1" applyAlignment="1">
      <alignment vertical="center"/>
    </xf>
    <xf numFmtId="0" fontId="0" fillId="0" borderId="0" xfId="0" applyAlignment="1">
      <alignment vertical="center"/>
    </xf>
    <xf numFmtId="0" fontId="0" fillId="0" borderId="0" xfId="0" applyAlignment="1">
      <alignment horizontal="center" vertical="center"/>
    </xf>
    <xf numFmtId="0" fontId="0" fillId="0" borderId="2" xfId="0" applyBorder="1" applyAlignment="1">
      <alignment horizontal="center" vertical="center"/>
    </xf>
    <xf numFmtId="0" fontId="6" fillId="0" borderId="0" xfId="0" applyFont="1" applyAlignment="1">
      <alignment vertical="center"/>
    </xf>
    <xf numFmtId="0" fontId="2" fillId="0" borderId="0" xfId="0" applyFont="1" applyAlignment="1">
      <alignment horizontal="center" vertical="center"/>
    </xf>
    <xf numFmtId="164" fontId="0" fillId="0" borderId="0" xfId="0" applyNumberFormat="1" applyAlignment="1">
      <alignment horizontal="center" vertical="center"/>
    </xf>
    <xf numFmtId="0" fontId="0" fillId="0" borderId="2" xfId="0" applyBorder="1" applyAlignment="1">
      <alignment vertical="center" wrapText="1"/>
    </xf>
    <xf numFmtId="0" fontId="0" fillId="4" borderId="2" xfId="0" applyFill="1" applyBorder="1" applyAlignment="1">
      <alignment horizontal="center" vertical="center"/>
    </xf>
    <xf numFmtId="164" fontId="0" fillId="4" borderId="2" xfId="0" applyNumberFormat="1" applyFill="1" applyBorder="1" applyAlignment="1">
      <alignment horizontal="center" vertical="center"/>
    </xf>
    <xf numFmtId="0" fontId="2" fillId="0" borderId="0" xfId="0" applyFont="1" applyAlignment="1">
      <alignment vertical="center"/>
    </xf>
    <xf numFmtId="164" fontId="2" fillId="0" borderId="0" xfId="0" applyNumberFormat="1" applyFont="1" applyAlignment="1">
      <alignment horizontal="center" vertical="center"/>
    </xf>
    <xf numFmtId="0" fontId="2" fillId="0" borderId="0" xfId="0" applyFont="1" applyAlignment="1">
      <alignment horizontal="center" vertical="center" wrapText="1"/>
    </xf>
    <xf numFmtId="0" fontId="6" fillId="0" borderId="0" xfId="0" applyFont="1" applyAlignment="1">
      <alignment horizontal="center" vertical="center"/>
    </xf>
    <xf numFmtId="0" fontId="2" fillId="7" borderId="2" xfId="0" applyFont="1" applyFill="1" applyBorder="1" applyAlignment="1">
      <alignment horizontal="center" vertical="center" wrapText="1"/>
    </xf>
    <xf numFmtId="0" fontId="2" fillId="7" borderId="17" xfId="0" applyFont="1" applyFill="1" applyBorder="1" applyAlignment="1">
      <alignment horizontal="center" vertical="center"/>
    </xf>
    <xf numFmtId="0" fontId="2" fillId="7" borderId="2" xfId="0" applyFont="1" applyFill="1" applyBorder="1" applyAlignment="1">
      <alignment horizontal="center" vertical="center"/>
    </xf>
    <xf numFmtId="0" fontId="2" fillId="7" borderId="17" xfId="0" applyFont="1" applyFill="1" applyBorder="1" applyAlignment="1">
      <alignment horizontal="center" vertical="center" wrapText="1"/>
    </xf>
    <xf numFmtId="0" fontId="2" fillId="8" borderId="2" xfId="0" applyFont="1" applyFill="1" applyBorder="1" applyAlignment="1">
      <alignment horizontal="right" vertical="center"/>
    </xf>
    <xf numFmtId="0" fontId="2" fillId="7" borderId="3" xfId="0" applyFont="1" applyFill="1" applyBorder="1" applyAlignment="1">
      <alignment horizontal="center" vertical="center" wrapText="1"/>
    </xf>
    <xf numFmtId="0" fontId="2" fillId="5" borderId="2" xfId="0" applyFont="1" applyFill="1" applyBorder="1" applyAlignment="1">
      <alignment horizontal="center" vertical="center"/>
    </xf>
    <xf numFmtId="2" fontId="7" fillId="4" borderId="2" xfId="0" applyNumberFormat="1" applyFont="1" applyFill="1" applyBorder="1" applyAlignment="1">
      <alignment horizontal="center" vertical="center"/>
    </xf>
    <xf numFmtId="3" fontId="7" fillId="4" borderId="2" xfId="0" applyNumberFormat="1" applyFont="1" applyFill="1" applyBorder="1" applyAlignment="1">
      <alignment horizontal="center" vertical="center"/>
    </xf>
    <xf numFmtId="0" fontId="7" fillId="4" borderId="2" xfId="0" applyFont="1" applyFill="1" applyBorder="1" applyAlignment="1">
      <alignment horizontal="center" vertical="center"/>
    </xf>
    <xf numFmtId="0" fontId="5" fillId="7" borderId="2" xfId="0" applyFont="1" applyFill="1" applyBorder="1" applyAlignment="1">
      <alignment horizontal="center" vertical="center" wrapText="1"/>
    </xf>
    <xf numFmtId="0" fontId="0" fillId="0" borderId="3" xfId="0" applyBorder="1" applyAlignment="1">
      <alignment vertical="center" wrapText="1"/>
    </xf>
    <xf numFmtId="0" fontId="5" fillId="7" borderId="3" xfId="0" applyFont="1" applyFill="1" applyBorder="1" applyAlignment="1">
      <alignment horizontal="center" vertical="center" wrapText="1"/>
    </xf>
    <xf numFmtId="0" fontId="7" fillId="0" borderId="2" xfId="0" applyFont="1" applyBorder="1" applyAlignment="1">
      <alignment vertical="center" wrapText="1"/>
    </xf>
    <xf numFmtId="0" fontId="7" fillId="0" borderId="2" xfId="0" applyFont="1" applyBorder="1" applyAlignment="1">
      <alignment horizontal="center" vertical="center"/>
    </xf>
    <xf numFmtId="164" fontId="7" fillId="0" borderId="0" xfId="0" applyNumberFormat="1" applyFont="1" applyAlignment="1">
      <alignment horizontal="center" vertical="center"/>
    </xf>
    <xf numFmtId="0" fontId="7" fillId="0" borderId="0" xfId="0" applyFont="1" applyAlignment="1">
      <alignment horizontal="center" vertical="center"/>
    </xf>
    <xf numFmtId="0" fontId="8" fillId="0" borderId="0" xfId="0" applyFont="1" applyAlignment="1">
      <alignment vertical="center"/>
    </xf>
    <xf numFmtId="0" fontId="0" fillId="0" borderId="2" xfId="0" applyBorder="1" applyAlignment="1">
      <alignment horizontal="right" vertical="center"/>
    </xf>
    <xf numFmtId="0" fontId="6" fillId="0" borderId="0" xfId="0" applyFont="1" applyAlignment="1">
      <alignment vertical="center" wrapText="1"/>
    </xf>
    <xf numFmtId="164" fontId="2" fillId="8" borderId="2" xfId="0" applyNumberFormat="1" applyFont="1" applyFill="1" applyBorder="1" applyAlignment="1">
      <alignment horizontal="center" vertical="center"/>
    </xf>
    <xf numFmtId="0" fontId="7" fillId="0" borderId="2" xfId="0" applyFont="1" applyBorder="1" applyAlignment="1">
      <alignment horizontal="center" vertical="center" wrapText="1"/>
    </xf>
    <xf numFmtId="0" fontId="7" fillId="0" borderId="3" xfId="0" applyFont="1" applyBorder="1" applyAlignment="1">
      <alignment vertical="center"/>
    </xf>
    <xf numFmtId="164" fontId="0" fillId="0" borderId="2" xfId="0" applyNumberFormat="1" applyBorder="1" applyAlignment="1" applyProtection="1">
      <alignment horizontal="center" vertical="center"/>
      <protection locked="0"/>
    </xf>
    <xf numFmtId="164" fontId="7" fillId="0" borderId="2" xfId="0" applyNumberFormat="1" applyFont="1" applyBorder="1" applyAlignment="1" applyProtection="1">
      <alignment horizontal="center" vertical="center"/>
      <protection locked="0"/>
    </xf>
    <xf numFmtId="0" fontId="2" fillId="0" borderId="2" xfId="0" applyFont="1" applyBorder="1" applyAlignment="1">
      <alignment vertical="center" wrapText="1"/>
    </xf>
    <xf numFmtId="164" fontId="0" fillId="0" borderId="2" xfId="0" applyNumberFormat="1" applyBorder="1" applyAlignment="1">
      <alignment horizontal="center" vertical="center"/>
    </xf>
    <xf numFmtId="0" fontId="2" fillId="8" borderId="2" xfId="0" applyFont="1" applyFill="1" applyBorder="1" applyAlignment="1">
      <alignment horizontal="right" vertical="center"/>
    </xf>
    <xf numFmtId="164" fontId="0" fillId="0" borderId="3" xfId="0" applyNumberFormat="1" applyBorder="1" applyAlignment="1" applyProtection="1">
      <alignment horizontal="center" vertical="center"/>
      <protection locked="0"/>
    </xf>
    <xf numFmtId="164" fontId="0" fillId="0" borderId="19" xfId="0" applyNumberFormat="1" applyBorder="1" applyAlignment="1" applyProtection="1">
      <alignment horizontal="center" vertical="center"/>
      <protection locked="0"/>
    </xf>
    <xf numFmtId="0" fontId="2" fillId="6" borderId="2" xfId="0" applyFont="1" applyFill="1" applyBorder="1" applyAlignment="1">
      <alignment horizontal="center" vertical="center"/>
    </xf>
    <xf numFmtId="0" fontId="2" fillId="5" borderId="2" xfId="0" applyFont="1" applyFill="1" applyBorder="1" applyAlignment="1">
      <alignment horizontal="center" vertical="center"/>
    </xf>
    <xf numFmtId="0" fontId="2" fillId="8" borderId="3" xfId="0" applyFont="1" applyFill="1" applyBorder="1" applyAlignment="1">
      <alignment horizontal="right" vertical="center"/>
    </xf>
    <xf numFmtId="0" fontId="2" fillId="8" borderId="15" xfId="0" applyFont="1" applyFill="1" applyBorder="1" applyAlignment="1">
      <alignment horizontal="right" vertical="center"/>
    </xf>
    <xf numFmtId="0" fontId="2" fillId="8" borderId="19" xfId="0" applyFont="1" applyFill="1" applyBorder="1" applyAlignment="1">
      <alignment horizontal="right" vertical="center"/>
    </xf>
    <xf numFmtId="0" fontId="2" fillId="6" borderId="3" xfId="0" applyFont="1" applyFill="1" applyBorder="1" applyAlignment="1">
      <alignment horizontal="center" vertical="center" wrapText="1"/>
    </xf>
    <xf numFmtId="0" fontId="2" fillId="6" borderId="15" xfId="0" applyFont="1" applyFill="1" applyBorder="1" applyAlignment="1">
      <alignment horizontal="center" vertical="center" wrapText="1"/>
    </xf>
    <xf numFmtId="0" fontId="2" fillId="6" borderId="19" xfId="0" applyFont="1" applyFill="1" applyBorder="1" applyAlignment="1">
      <alignment horizontal="center" vertical="center" wrapText="1"/>
    </xf>
    <xf numFmtId="164" fontId="0" fillId="0" borderId="2" xfId="0" applyNumberFormat="1" applyBorder="1" applyAlignment="1" applyProtection="1">
      <alignment horizontal="center" vertical="center"/>
      <protection locked="0"/>
    </xf>
    <xf numFmtId="164" fontId="2" fillId="8" borderId="2" xfId="0" applyNumberFormat="1" applyFont="1" applyFill="1" applyBorder="1" applyAlignment="1">
      <alignment horizontal="center" vertical="center"/>
    </xf>
    <xf numFmtId="0" fontId="5" fillId="10" borderId="13" xfId="0" applyFont="1" applyFill="1" applyBorder="1" applyAlignment="1">
      <alignment horizontal="center" vertical="center" wrapText="1"/>
    </xf>
    <xf numFmtId="0" fontId="5" fillId="10" borderId="18" xfId="0" applyFont="1" applyFill="1" applyBorder="1" applyAlignment="1">
      <alignment horizontal="center" vertical="center" wrapText="1"/>
    </xf>
    <xf numFmtId="0" fontId="5" fillId="10" borderId="14" xfId="0" applyFont="1" applyFill="1" applyBorder="1" applyAlignment="1">
      <alignment horizontal="center" vertical="center" wrapText="1"/>
    </xf>
    <xf numFmtId="0" fontId="2" fillId="5" borderId="3" xfId="0" applyFont="1" applyFill="1" applyBorder="1" applyAlignment="1">
      <alignment horizontal="center" vertical="center"/>
    </xf>
    <xf numFmtId="0" fontId="2" fillId="5" borderId="19" xfId="0" applyFont="1" applyFill="1" applyBorder="1" applyAlignment="1">
      <alignment horizontal="center" vertical="center"/>
    </xf>
    <xf numFmtId="0" fontId="8" fillId="9" borderId="13" xfId="0" applyFont="1" applyFill="1" applyBorder="1" applyAlignment="1">
      <alignment horizontal="center" vertical="center"/>
    </xf>
    <xf numFmtId="0" fontId="8" fillId="9" borderId="18" xfId="0" applyFont="1" applyFill="1" applyBorder="1" applyAlignment="1">
      <alignment horizontal="center" vertical="center"/>
    </xf>
    <xf numFmtId="0" fontId="8" fillId="9" borderId="14" xfId="0" applyFont="1" applyFill="1" applyBorder="1" applyAlignment="1">
      <alignment horizontal="center" vertical="center"/>
    </xf>
    <xf numFmtId="0" fontId="2" fillId="5" borderId="15"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15" xfId="0" applyFont="1" applyFill="1" applyBorder="1" applyAlignment="1">
      <alignment horizontal="center" vertical="center"/>
    </xf>
    <xf numFmtId="0" fontId="3" fillId="2" borderId="16" xfId="0" applyFont="1" applyFill="1" applyBorder="1" applyAlignment="1">
      <alignment horizontal="center" vertical="center"/>
    </xf>
    <xf numFmtId="0" fontId="3" fillId="2" borderId="6" xfId="0" applyFont="1" applyFill="1" applyBorder="1" applyAlignment="1">
      <alignment horizontal="center"/>
    </xf>
    <xf numFmtId="0" fontId="3" fillId="2" borderId="7" xfId="0" applyFont="1" applyFill="1" applyBorder="1" applyAlignment="1">
      <alignment horizontal="center"/>
    </xf>
    <xf numFmtId="0" fontId="3" fillId="2" borderId="8" xfId="0" applyFont="1" applyFill="1" applyBorder="1" applyAlignment="1">
      <alignment horizontal="center"/>
    </xf>
    <xf numFmtId="0" fontId="0" fillId="3" borderId="11" xfId="0" applyFill="1" applyBorder="1" applyAlignment="1">
      <alignment horizontal="center"/>
    </xf>
    <xf numFmtId="0" fontId="0" fillId="3" borderId="12" xfId="0" applyFill="1" applyBorder="1" applyAlignment="1">
      <alignment horizontal="center"/>
    </xf>
    <xf numFmtId="0" fontId="0" fillId="3" borderId="4" xfId="0" applyFill="1" applyBorder="1" applyAlignment="1">
      <alignment horizontal="center"/>
    </xf>
    <xf numFmtId="0" fontId="0" fillId="3" borderId="2" xfId="0" applyFill="1" applyBorder="1" applyAlignment="1">
      <alignment horizontal="center"/>
    </xf>
    <xf numFmtId="0" fontId="2" fillId="0" borderId="13" xfId="0" applyFont="1" applyBorder="1" applyAlignment="1" applyProtection="1">
      <alignment horizontal="left" vertical="top"/>
      <protection locked="0"/>
    </xf>
    <xf numFmtId="0" fontId="2" fillId="0" borderId="18" xfId="0" applyFont="1" applyBorder="1" applyAlignment="1" applyProtection="1">
      <alignment horizontal="left" vertical="top"/>
      <protection locked="0"/>
    </xf>
    <xf numFmtId="0" fontId="2" fillId="0" borderId="14" xfId="0" applyFont="1" applyBorder="1" applyAlignment="1" applyProtection="1">
      <alignment horizontal="left" vertical="top"/>
      <protection locked="0"/>
    </xf>
  </cellXfs>
  <cellStyles count="1">
    <cellStyle name="Normal" xfId="0" builtinId="0"/>
  </cellStyles>
  <dxfs count="0"/>
  <tableStyles count="0" defaultTableStyle="TableStyleMedium2" defaultPivotStyle="PivotStyleLight16"/>
  <colors>
    <mruColors>
      <color rgb="FF00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96F273-BE08-41F8-9E6C-932C5EC8AA6B}">
  <dimension ref="A1:M107"/>
  <sheetViews>
    <sheetView tabSelected="1" topLeftCell="A72" zoomScale="90" zoomScaleNormal="90" workbookViewId="0">
      <selection activeCell="A103" sqref="A103:D103"/>
    </sheetView>
  </sheetViews>
  <sheetFormatPr baseColWidth="10" defaultColWidth="50.81640625" defaultRowHeight="14.5" x14ac:dyDescent="0.35"/>
  <cols>
    <col min="1" max="1" width="61.90625" style="13" customWidth="1"/>
    <col min="2" max="4" width="18.08984375" style="14" customWidth="1"/>
    <col min="5" max="5" width="2.81640625" style="14" customWidth="1"/>
    <col min="6" max="8" width="18.08984375" style="14" customWidth="1"/>
    <col min="9" max="9" width="2.81640625" style="14" customWidth="1"/>
    <col min="10" max="12" width="18.08984375" style="13" customWidth="1"/>
    <col min="13" max="13" width="59.54296875" style="13" customWidth="1"/>
    <col min="14" max="15" width="15.81640625" style="13" customWidth="1"/>
    <col min="16" max="16384" width="50.81640625" style="13"/>
  </cols>
  <sheetData>
    <row r="1" spans="1:13" ht="90.65" customHeight="1" thickBot="1" x14ac:dyDescent="0.4">
      <c r="A1" s="66" t="s">
        <v>112</v>
      </c>
      <c r="B1" s="67"/>
      <c r="C1" s="67"/>
      <c r="D1" s="67"/>
      <c r="E1" s="67"/>
      <c r="F1" s="67"/>
      <c r="G1" s="67"/>
      <c r="H1" s="67"/>
      <c r="I1" s="67"/>
      <c r="J1" s="67"/>
      <c r="K1" s="67"/>
      <c r="L1" s="68"/>
      <c r="M1" s="45"/>
    </row>
    <row r="2" spans="1:13" x14ac:dyDescent="0.35">
      <c r="A2" s="8"/>
    </row>
    <row r="3" spans="1:13" ht="19.5" customHeight="1" x14ac:dyDescent="0.35">
      <c r="B3" s="69" t="s">
        <v>15</v>
      </c>
      <c r="C3" s="74"/>
      <c r="D3" s="70"/>
      <c r="E3" s="17"/>
      <c r="F3" s="57" t="s">
        <v>38</v>
      </c>
      <c r="G3" s="57"/>
      <c r="H3" s="57"/>
      <c r="I3" s="17"/>
      <c r="J3" s="57" t="s">
        <v>39</v>
      </c>
      <c r="K3" s="57"/>
      <c r="L3" s="57"/>
    </row>
    <row r="4" spans="1:13" ht="43.5" x14ac:dyDescent="0.35">
      <c r="A4" s="26" t="s">
        <v>56</v>
      </c>
      <c r="B4" s="29" t="s">
        <v>77</v>
      </c>
      <c r="C4" s="28" t="s">
        <v>19</v>
      </c>
      <c r="D4" s="28" t="s">
        <v>78</v>
      </c>
      <c r="E4" s="17"/>
      <c r="F4" s="26" t="s">
        <v>77</v>
      </c>
      <c r="G4" s="28" t="s">
        <v>19</v>
      </c>
      <c r="H4" s="28" t="s">
        <v>78</v>
      </c>
      <c r="I4" s="17"/>
      <c r="J4" s="26" t="s">
        <v>77</v>
      </c>
      <c r="K4" s="28" t="s">
        <v>19</v>
      </c>
      <c r="L4" s="28" t="s">
        <v>78</v>
      </c>
      <c r="M4" s="25"/>
    </row>
    <row r="5" spans="1:13" ht="19" customHeight="1" x14ac:dyDescent="0.35">
      <c r="A5" s="12" t="s">
        <v>59</v>
      </c>
      <c r="B5" s="33">
        <v>397.5</v>
      </c>
      <c r="C5" s="49">
        <v>0</v>
      </c>
      <c r="D5" s="49">
        <f>(B5*C5)</f>
        <v>0</v>
      </c>
      <c r="E5" s="18"/>
      <c r="F5" s="33">
        <v>382.5</v>
      </c>
      <c r="G5" s="49">
        <v>0</v>
      </c>
      <c r="H5" s="49">
        <f>(F5*G5)</f>
        <v>0</v>
      </c>
      <c r="J5" s="35">
        <v>375</v>
      </c>
      <c r="K5" s="49">
        <v>0</v>
      </c>
      <c r="L5" s="49">
        <f>(J5*K5)</f>
        <v>0</v>
      </c>
    </row>
    <row r="6" spans="1:13" ht="19" customHeight="1" x14ac:dyDescent="0.35">
      <c r="A6" s="12" t="s">
        <v>57</v>
      </c>
      <c r="B6" s="34">
        <v>1442</v>
      </c>
      <c r="C6" s="49">
        <v>0</v>
      </c>
      <c r="D6" s="49">
        <f t="shared" ref="D6:D8" si="0">(B6*C6)</f>
        <v>0</v>
      </c>
      <c r="E6" s="18"/>
      <c r="F6" s="34">
        <v>1470</v>
      </c>
      <c r="G6" s="49">
        <v>0</v>
      </c>
      <c r="H6" s="49">
        <f t="shared" ref="H6:H8" si="1">(F6*G6)</f>
        <v>0</v>
      </c>
      <c r="J6" s="34">
        <v>1456</v>
      </c>
      <c r="K6" s="49">
        <v>0</v>
      </c>
      <c r="L6" s="49">
        <f t="shared" ref="L6:L8" si="2">(J6*K6)</f>
        <v>0</v>
      </c>
    </row>
    <row r="7" spans="1:13" ht="19" customHeight="1" x14ac:dyDescent="0.35">
      <c r="A7" s="12" t="s">
        <v>58</v>
      </c>
      <c r="B7" s="35">
        <v>459</v>
      </c>
      <c r="C7" s="49">
        <v>0</v>
      </c>
      <c r="D7" s="49">
        <f t="shared" si="0"/>
        <v>0</v>
      </c>
      <c r="E7" s="18"/>
      <c r="F7" s="35">
        <v>450</v>
      </c>
      <c r="G7" s="49">
        <v>0</v>
      </c>
      <c r="H7" s="49">
        <f t="shared" si="1"/>
        <v>0</v>
      </c>
      <c r="J7" s="35">
        <v>468</v>
      </c>
      <c r="K7" s="49">
        <v>0</v>
      </c>
      <c r="L7" s="49">
        <f t="shared" si="2"/>
        <v>0</v>
      </c>
    </row>
    <row r="8" spans="1:13" ht="19" customHeight="1" x14ac:dyDescent="0.35">
      <c r="A8" s="12" t="s">
        <v>60</v>
      </c>
      <c r="B8" s="35">
        <v>468</v>
      </c>
      <c r="C8" s="49">
        <v>0</v>
      </c>
      <c r="D8" s="49">
        <f t="shared" si="0"/>
        <v>0</v>
      </c>
      <c r="E8" s="18"/>
      <c r="F8" s="35">
        <v>468</v>
      </c>
      <c r="G8" s="49">
        <v>0</v>
      </c>
      <c r="H8" s="49">
        <f t="shared" si="1"/>
        <v>0</v>
      </c>
      <c r="J8" s="35">
        <v>468</v>
      </c>
      <c r="K8" s="49">
        <v>0</v>
      </c>
      <c r="L8" s="49">
        <f t="shared" si="2"/>
        <v>0</v>
      </c>
    </row>
    <row r="9" spans="1:13" ht="19" customHeight="1" x14ac:dyDescent="0.35">
      <c r="A9" s="58" t="s">
        <v>30</v>
      </c>
      <c r="B9" s="59"/>
      <c r="C9" s="60"/>
      <c r="D9" s="46">
        <f>SUM(D5:D8)</f>
        <v>0</v>
      </c>
      <c r="E9" s="18"/>
      <c r="F9" s="53" t="s">
        <v>34</v>
      </c>
      <c r="G9" s="53"/>
      <c r="H9" s="46">
        <f>SUM(H5:H8)</f>
        <v>0</v>
      </c>
      <c r="J9" s="53" t="s">
        <v>35</v>
      </c>
      <c r="K9" s="53"/>
      <c r="L9" s="46">
        <f>SUM(L5:L8)</f>
        <v>0</v>
      </c>
    </row>
    <row r="10" spans="1:13" ht="8.5" customHeight="1" x14ac:dyDescent="0.35"/>
    <row r="11" spans="1:13" ht="31" customHeight="1" x14ac:dyDescent="0.35">
      <c r="A11" s="36" t="s">
        <v>92</v>
      </c>
      <c r="B11" s="26" t="s">
        <v>18</v>
      </c>
      <c r="C11" s="28" t="s">
        <v>19</v>
      </c>
      <c r="D11" s="26" t="s">
        <v>79</v>
      </c>
      <c r="E11" s="17"/>
      <c r="F11" s="26" t="s">
        <v>18</v>
      </c>
      <c r="G11" s="28" t="s">
        <v>19</v>
      </c>
      <c r="H11" s="26" t="s">
        <v>80</v>
      </c>
      <c r="I11" s="17"/>
      <c r="J11" s="26" t="s">
        <v>18</v>
      </c>
      <c r="K11" s="28" t="s">
        <v>19</v>
      </c>
      <c r="L11" s="26" t="s">
        <v>81</v>
      </c>
      <c r="M11" s="25"/>
    </row>
    <row r="12" spans="1:13" ht="19" customHeight="1" x14ac:dyDescent="0.35">
      <c r="A12" s="13" t="s">
        <v>17</v>
      </c>
      <c r="B12" s="20">
        <v>12</v>
      </c>
      <c r="C12" s="49">
        <v>0</v>
      </c>
      <c r="D12" s="49">
        <f>(C12*12)</f>
        <v>0</v>
      </c>
      <c r="E12" s="18"/>
      <c r="F12" s="20">
        <v>12</v>
      </c>
      <c r="G12" s="49">
        <v>0</v>
      </c>
      <c r="H12" s="49">
        <f>(G12*12)</f>
        <v>0</v>
      </c>
      <c r="J12" s="20">
        <v>12</v>
      </c>
      <c r="K12" s="49">
        <v>0</v>
      </c>
      <c r="L12" s="49">
        <f>(K12*12)</f>
        <v>0</v>
      </c>
    </row>
    <row r="13" spans="1:13" ht="19" customHeight="1" x14ac:dyDescent="0.35">
      <c r="A13" s="58" t="s">
        <v>31</v>
      </c>
      <c r="B13" s="59"/>
      <c r="C13" s="60"/>
      <c r="D13" s="46">
        <f>SUM(D12)</f>
        <v>0</v>
      </c>
      <c r="E13" s="18"/>
      <c r="F13" s="53" t="s">
        <v>36</v>
      </c>
      <c r="G13" s="53"/>
      <c r="H13" s="46">
        <f>SUM(H12)</f>
        <v>0</v>
      </c>
      <c r="J13" s="53" t="s">
        <v>37</v>
      </c>
      <c r="K13" s="53"/>
      <c r="L13" s="46">
        <f>SUM(L12)</f>
        <v>0</v>
      </c>
    </row>
    <row r="14" spans="1:13" ht="8.5" customHeight="1" x14ac:dyDescent="0.35">
      <c r="J14" s="22"/>
      <c r="K14" s="22"/>
      <c r="L14" s="22"/>
    </row>
    <row r="15" spans="1:13" ht="19.5" customHeight="1" x14ac:dyDescent="0.35">
      <c r="B15" s="57" t="s">
        <v>15</v>
      </c>
      <c r="C15" s="57"/>
      <c r="D15" s="57"/>
      <c r="F15" s="57" t="s">
        <v>38</v>
      </c>
      <c r="G15" s="57"/>
      <c r="H15" s="57"/>
      <c r="I15" s="17"/>
      <c r="J15" s="57" t="s">
        <v>39</v>
      </c>
      <c r="K15" s="57"/>
      <c r="L15" s="57"/>
    </row>
    <row r="16" spans="1:13" ht="29" x14ac:dyDescent="0.35">
      <c r="A16" s="38" t="s">
        <v>83</v>
      </c>
      <c r="B16" s="27" t="s">
        <v>16</v>
      </c>
      <c r="C16" s="27" t="s">
        <v>78</v>
      </c>
      <c r="D16" s="17"/>
      <c r="E16" s="17"/>
      <c r="F16" s="27" t="s">
        <v>16</v>
      </c>
      <c r="G16" s="27" t="s">
        <v>78</v>
      </c>
      <c r="H16" s="17"/>
      <c r="I16" s="17"/>
      <c r="J16" s="27" t="s">
        <v>16</v>
      </c>
      <c r="K16" s="27" t="s">
        <v>78</v>
      </c>
      <c r="L16" s="17"/>
      <c r="M16" s="16"/>
    </row>
    <row r="17" spans="1:13" ht="29" x14ac:dyDescent="0.35">
      <c r="A17" s="37" t="s">
        <v>110</v>
      </c>
      <c r="B17" s="15" t="s">
        <v>20</v>
      </c>
      <c r="C17" s="49">
        <v>0</v>
      </c>
      <c r="D17" s="18"/>
      <c r="E17" s="18"/>
      <c r="F17" s="15" t="s">
        <v>20</v>
      </c>
      <c r="G17" s="49">
        <v>0</v>
      </c>
      <c r="J17" s="15" t="s">
        <v>20</v>
      </c>
      <c r="K17" s="49">
        <v>0</v>
      </c>
    </row>
    <row r="18" spans="1:13" ht="19" customHeight="1" x14ac:dyDescent="0.35">
      <c r="A18" s="58" t="s">
        <v>32</v>
      </c>
      <c r="B18" s="60"/>
      <c r="C18" s="46">
        <f>SUM(C17)</f>
        <v>0</v>
      </c>
      <c r="D18" s="18"/>
      <c r="E18" s="18"/>
      <c r="F18" s="30" t="s">
        <v>41</v>
      </c>
      <c r="G18" s="46">
        <f>SUM(G17)</f>
        <v>0</v>
      </c>
      <c r="J18" s="30" t="s">
        <v>40</v>
      </c>
      <c r="K18" s="46">
        <f>SUM(K17)</f>
        <v>0</v>
      </c>
    </row>
    <row r="19" spans="1:13" ht="8.5" customHeight="1" x14ac:dyDescent="0.35"/>
    <row r="20" spans="1:13" ht="29" x14ac:dyDescent="0.35">
      <c r="A20" s="26" t="s">
        <v>119</v>
      </c>
      <c r="B20" s="26" t="s">
        <v>24</v>
      </c>
      <c r="C20" s="26" t="s">
        <v>67</v>
      </c>
      <c r="D20" s="26" t="s">
        <v>25</v>
      </c>
      <c r="E20" s="24"/>
      <c r="F20" s="26" t="s">
        <v>24</v>
      </c>
      <c r="G20" s="26" t="s">
        <v>67</v>
      </c>
      <c r="H20" s="26" t="s">
        <v>25</v>
      </c>
      <c r="J20" s="26" t="s">
        <v>24</v>
      </c>
      <c r="K20" s="26" t="s">
        <v>67</v>
      </c>
      <c r="L20" s="26" t="s">
        <v>25</v>
      </c>
    </row>
    <row r="21" spans="1:13" ht="19.5" customHeight="1" x14ac:dyDescent="0.35">
      <c r="A21" s="61" t="s">
        <v>27</v>
      </c>
      <c r="B21" s="62"/>
      <c r="C21" s="62"/>
      <c r="D21" s="63"/>
      <c r="E21" s="24"/>
      <c r="F21" s="56" t="s">
        <v>27</v>
      </c>
      <c r="G21" s="56"/>
      <c r="H21" s="56"/>
      <c r="J21" s="56" t="s">
        <v>27</v>
      </c>
      <c r="K21" s="56"/>
      <c r="L21" s="56"/>
    </row>
    <row r="22" spans="1:13" ht="19" customHeight="1" x14ac:dyDescent="0.35">
      <c r="A22" s="12" t="s">
        <v>22</v>
      </c>
      <c r="B22" s="15" t="s">
        <v>20</v>
      </c>
      <c r="C22" s="21"/>
      <c r="D22" s="49">
        <v>0</v>
      </c>
      <c r="E22" s="18"/>
      <c r="F22" s="15" t="s">
        <v>20</v>
      </c>
      <c r="G22" s="21"/>
      <c r="H22" s="49">
        <v>0</v>
      </c>
      <c r="J22" s="15" t="s">
        <v>20</v>
      </c>
      <c r="K22" s="21"/>
      <c r="L22" s="49">
        <v>0</v>
      </c>
    </row>
    <row r="23" spans="1:13" ht="19" customHeight="1" x14ac:dyDescent="0.35">
      <c r="A23" s="12" t="s">
        <v>21</v>
      </c>
      <c r="B23" s="15" t="s">
        <v>20</v>
      </c>
      <c r="C23" s="21"/>
      <c r="D23" s="49">
        <v>0</v>
      </c>
      <c r="E23" s="18"/>
      <c r="F23" s="15" t="s">
        <v>20</v>
      </c>
      <c r="G23" s="21"/>
      <c r="H23" s="49">
        <v>0</v>
      </c>
      <c r="J23" s="15" t="s">
        <v>20</v>
      </c>
      <c r="K23" s="21"/>
      <c r="L23" s="49">
        <v>0</v>
      </c>
    </row>
    <row r="24" spans="1:13" ht="29" x14ac:dyDescent="0.35">
      <c r="A24" s="19" t="s">
        <v>62</v>
      </c>
      <c r="B24" s="15" t="s">
        <v>20</v>
      </c>
      <c r="C24" s="21"/>
      <c r="D24" s="49">
        <v>0</v>
      </c>
      <c r="E24" s="18"/>
      <c r="F24" s="15" t="s">
        <v>20</v>
      </c>
      <c r="G24" s="21"/>
      <c r="H24" s="49">
        <v>0</v>
      </c>
      <c r="J24" s="15" t="s">
        <v>20</v>
      </c>
      <c r="K24" s="21"/>
      <c r="L24" s="49">
        <v>0</v>
      </c>
    </row>
    <row r="25" spans="1:13" ht="29" x14ac:dyDescent="0.35">
      <c r="A25" s="19" t="s">
        <v>63</v>
      </c>
      <c r="B25" s="15" t="s">
        <v>23</v>
      </c>
      <c r="C25" s="49">
        <v>0</v>
      </c>
      <c r="D25" s="49">
        <f>(C25*12)</f>
        <v>0</v>
      </c>
      <c r="E25" s="18"/>
      <c r="F25" s="15" t="s">
        <v>23</v>
      </c>
      <c r="G25" s="49">
        <v>0</v>
      </c>
      <c r="H25" s="49">
        <f>(G25*12)</f>
        <v>0</v>
      </c>
      <c r="J25" s="15" t="s">
        <v>23</v>
      </c>
      <c r="K25" s="49">
        <v>0</v>
      </c>
      <c r="L25" s="49">
        <f>(K25*12)</f>
        <v>0</v>
      </c>
    </row>
    <row r="26" spans="1:13" ht="19" customHeight="1" x14ac:dyDescent="0.35">
      <c r="A26" s="12" t="s">
        <v>26</v>
      </c>
      <c r="B26" s="15" t="s">
        <v>20</v>
      </c>
      <c r="C26" s="21"/>
      <c r="D26" s="49">
        <v>0</v>
      </c>
      <c r="E26" s="18"/>
      <c r="F26" s="15" t="s">
        <v>20</v>
      </c>
      <c r="G26" s="21"/>
      <c r="H26" s="49">
        <v>0</v>
      </c>
      <c r="J26" s="15" t="s">
        <v>20</v>
      </c>
      <c r="K26" s="21"/>
      <c r="L26" s="49">
        <v>0</v>
      </c>
    </row>
    <row r="27" spans="1:13" ht="19" customHeight="1" x14ac:dyDescent="0.35">
      <c r="A27" s="53" t="s">
        <v>103</v>
      </c>
      <c r="B27" s="53"/>
      <c r="C27" s="53"/>
      <c r="D27" s="46">
        <f>SUM(D22:D26)</f>
        <v>0</v>
      </c>
      <c r="E27" s="23"/>
      <c r="F27" s="53" t="s">
        <v>104</v>
      </c>
      <c r="G27" s="53"/>
      <c r="H27" s="46">
        <f>SUM(H22:H26)</f>
        <v>0</v>
      </c>
      <c r="J27" s="53" t="s">
        <v>105</v>
      </c>
      <c r="K27" s="53"/>
      <c r="L27" s="46">
        <f>SUM(L22:L26)</f>
        <v>0</v>
      </c>
    </row>
    <row r="28" spans="1:13" ht="8.5" customHeight="1" x14ac:dyDescent="0.35">
      <c r="J28" s="14"/>
      <c r="K28" s="14"/>
      <c r="L28" s="14"/>
    </row>
    <row r="29" spans="1:13" ht="19.5" customHeight="1" x14ac:dyDescent="0.35">
      <c r="A29" s="56" t="s">
        <v>28</v>
      </c>
      <c r="B29" s="56"/>
      <c r="C29" s="56"/>
      <c r="D29" s="56"/>
      <c r="E29" s="17"/>
      <c r="F29" s="56" t="s">
        <v>28</v>
      </c>
      <c r="G29" s="56"/>
      <c r="H29" s="56"/>
      <c r="J29" s="56" t="s">
        <v>28</v>
      </c>
      <c r="K29" s="56"/>
      <c r="L29" s="56"/>
    </row>
    <row r="30" spans="1:13" ht="29" x14ac:dyDescent="0.35">
      <c r="A30" s="26" t="s">
        <v>119</v>
      </c>
      <c r="B30" s="26" t="s">
        <v>24</v>
      </c>
      <c r="C30" s="26" t="s">
        <v>67</v>
      </c>
      <c r="D30" s="26" t="s">
        <v>25</v>
      </c>
      <c r="E30" s="24"/>
      <c r="F30" s="26" t="s">
        <v>24</v>
      </c>
      <c r="G30" s="26" t="s">
        <v>67</v>
      </c>
      <c r="H30" s="26" t="s">
        <v>25</v>
      </c>
      <c r="J30" s="26" t="s">
        <v>24</v>
      </c>
      <c r="K30" s="26" t="s">
        <v>67</v>
      </c>
      <c r="L30" s="26" t="s">
        <v>25</v>
      </c>
    </row>
    <row r="31" spans="1:13" ht="43.5" x14ac:dyDescent="0.35">
      <c r="A31" s="39" t="s">
        <v>91</v>
      </c>
      <c r="B31" s="47" t="s">
        <v>114</v>
      </c>
      <c r="C31" s="50">
        <v>0</v>
      </c>
      <c r="D31" s="50">
        <f>(C31*24)</f>
        <v>0</v>
      </c>
      <c r="E31" s="41"/>
      <c r="F31" s="47" t="s">
        <v>114</v>
      </c>
      <c r="G31" s="50">
        <v>0</v>
      </c>
      <c r="H31" s="50">
        <f>(G31*24)</f>
        <v>0</v>
      </c>
      <c r="I31" s="42"/>
      <c r="J31" s="47" t="s">
        <v>114</v>
      </c>
      <c r="K31" s="50">
        <v>0</v>
      </c>
      <c r="L31" s="50">
        <f>(K31*24)</f>
        <v>0</v>
      </c>
      <c r="M31" s="45"/>
    </row>
    <row r="32" spans="1:13" ht="29" x14ac:dyDescent="0.35">
      <c r="A32" s="39" t="s">
        <v>90</v>
      </c>
      <c r="B32" s="40" t="s">
        <v>23</v>
      </c>
      <c r="C32" s="50">
        <v>0</v>
      </c>
      <c r="D32" s="50">
        <f>(C32*12)</f>
        <v>0</v>
      </c>
      <c r="E32" s="41"/>
      <c r="F32" s="40" t="s">
        <v>23</v>
      </c>
      <c r="G32" s="50">
        <v>0</v>
      </c>
      <c r="H32" s="50">
        <f>(G32*12)</f>
        <v>0</v>
      </c>
      <c r="I32" s="42"/>
      <c r="J32" s="40" t="s">
        <v>23</v>
      </c>
      <c r="K32" s="50">
        <v>0</v>
      </c>
      <c r="L32" s="50">
        <f>(K32*12)</f>
        <v>0</v>
      </c>
    </row>
    <row r="33" spans="1:12" ht="19" customHeight="1" x14ac:dyDescent="0.35">
      <c r="A33" s="12" t="s">
        <v>55</v>
      </c>
      <c r="B33" s="15" t="s">
        <v>29</v>
      </c>
      <c r="C33" s="49">
        <v>0</v>
      </c>
      <c r="D33" s="49">
        <f>(C33*4)</f>
        <v>0</v>
      </c>
      <c r="E33" s="18"/>
      <c r="F33" s="15" t="s">
        <v>29</v>
      </c>
      <c r="G33" s="49">
        <v>0</v>
      </c>
      <c r="H33" s="49">
        <f>(G33*4)</f>
        <v>0</v>
      </c>
      <c r="J33" s="15" t="s">
        <v>29</v>
      </c>
      <c r="K33" s="49">
        <v>0</v>
      </c>
      <c r="L33" s="49">
        <f>(K33*4)</f>
        <v>0</v>
      </c>
    </row>
    <row r="34" spans="1:12" ht="19" customHeight="1" x14ac:dyDescent="0.35">
      <c r="A34" s="12" t="s">
        <v>43</v>
      </c>
      <c r="B34" s="15" t="s">
        <v>42</v>
      </c>
      <c r="C34" s="49">
        <v>0</v>
      </c>
      <c r="D34" s="49">
        <f>(C34*2)</f>
        <v>0</v>
      </c>
      <c r="E34" s="18"/>
      <c r="F34" s="15" t="s">
        <v>42</v>
      </c>
      <c r="G34" s="49">
        <v>0</v>
      </c>
      <c r="H34" s="49">
        <f>(G34*2)</f>
        <v>0</v>
      </c>
      <c r="J34" s="15" t="s">
        <v>42</v>
      </c>
      <c r="K34" s="49">
        <v>0</v>
      </c>
      <c r="L34" s="49">
        <f>(K34*2)</f>
        <v>0</v>
      </c>
    </row>
    <row r="35" spans="1:12" ht="19" customHeight="1" x14ac:dyDescent="0.35">
      <c r="A35" s="12" t="s">
        <v>44</v>
      </c>
      <c r="B35" s="15" t="s">
        <v>42</v>
      </c>
      <c r="C35" s="49">
        <v>0</v>
      </c>
      <c r="D35" s="49">
        <f t="shared" ref="D35:D38" si="3">(C35*2)</f>
        <v>0</v>
      </c>
      <c r="E35" s="18"/>
      <c r="F35" s="15" t="s">
        <v>42</v>
      </c>
      <c r="G35" s="49">
        <v>0</v>
      </c>
      <c r="H35" s="49">
        <f t="shared" ref="H35:H38" si="4">(G35*2)</f>
        <v>0</v>
      </c>
      <c r="J35" s="15" t="s">
        <v>42</v>
      </c>
      <c r="K35" s="49">
        <v>0</v>
      </c>
      <c r="L35" s="49">
        <f t="shared" ref="L35:L38" si="5">(K35*2)</f>
        <v>0</v>
      </c>
    </row>
    <row r="36" spans="1:12" ht="19" customHeight="1" x14ac:dyDescent="0.35">
      <c r="A36" s="12" t="s">
        <v>45</v>
      </c>
      <c r="B36" s="15" t="s">
        <v>42</v>
      </c>
      <c r="C36" s="49">
        <v>0</v>
      </c>
      <c r="D36" s="49">
        <f t="shared" si="3"/>
        <v>0</v>
      </c>
      <c r="E36" s="18"/>
      <c r="F36" s="15" t="s">
        <v>42</v>
      </c>
      <c r="G36" s="49">
        <v>0</v>
      </c>
      <c r="H36" s="49">
        <f t="shared" si="4"/>
        <v>0</v>
      </c>
      <c r="J36" s="15" t="s">
        <v>42</v>
      </c>
      <c r="K36" s="49">
        <v>0</v>
      </c>
      <c r="L36" s="49">
        <f t="shared" si="5"/>
        <v>0</v>
      </c>
    </row>
    <row r="37" spans="1:12" ht="19" customHeight="1" x14ac:dyDescent="0.35">
      <c r="A37" s="12" t="s">
        <v>46</v>
      </c>
      <c r="B37" s="15" t="s">
        <v>42</v>
      </c>
      <c r="C37" s="49">
        <v>0</v>
      </c>
      <c r="D37" s="49">
        <f t="shared" si="3"/>
        <v>0</v>
      </c>
      <c r="E37" s="18"/>
      <c r="F37" s="15" t="s">
        <v>42</v>
      </c>
      <c r="G37" s="49">
        <v>0</v>
      </c>
      <c r="H37" s="49">
        <f t="shared" si="4"/>
        <v>0</v>
      </c>
      <c r="J37" s="15" t="s">
        <v>42</v>
      </c>
      <c r="K37" s="49">
        <v>0</v>
      </c>
      <c r="L37" s="49">
        <f t="shared" si="5"/>
        <v>0</v>
      </c>
    </row>
    <row r="38" spans="1:12" ht="19" customHeight="1" x14ac:dyDescent="0.35">
      <c r="A38" s="12" t="s">
        <v>47</v>
      </c>
      <c r="B38" s="15" t="s">
        <v>42</v>
      </c>
      <c r="C38" s="49">
        <v>0</v>
      </c>
      <c r="D38" s="49">
        <f t="shared" si="3"/>
        <v>0</v>
      </c>
      <c r="E38" s="18"/>
      <c r="F38" s="15" t="s">
        <v>42</v>
      </c>
      <c r="G38" s="49">
        <v>0</v>
      </c>
      <c r="H38" s="49">
        <f t="shared" si="4"/>
        <v>0</v>
      </c>
      <c r="J38" s="15" t="s">
        <v>42</v>
      </c>
      <c r="K38" s="49">
        <v>0</v>
      </c>
      <c r="L38" s="49">
        <f t="shared" si="5"/>
        <v>0</v>
      </c>
    </row>
    <row r="39" spans="1:12" ht="19" customHeight="1" x14ac:dyDescent="0.35">
      <c r="A39" s="12" t="s">
        <v>48</v>
      </c>
      <c r="B39" s="15" t="s">
        <v>20</v>
      </c>
      <c r="C39" s="21"/>
      <c r="D39" s="49">
        <v>0</v>
      </c>
      <c r="E39" s="18"/>
      <c r="F39" s="15" t="s">
        <v>20</v>
      </c>
      <c r="G39" s="21"/>
      <c r="H39" s="49">
        <v>0</v>
      </c>
      <c r="J39" s="15" t="s">
        <v>20</v>
      </c>
      <c r="K39" s="21"/>
      <c r="L39" s="49">
        <v>0</v>
      </c>
    </row>
    <row r="40" spans="1:12" ht="19" customHeight="1" x14ac:dyDescent="0.35">
      <c r="A40" s="12" t="s">
        <v>49</v>
      </c>
      <c r="B40" s="15" t="s">
        <v>20</v>
      </c>
      <c r="C40" s="21"/>
      <c r="D40" s="49">
        <v>0</v>
      </c>
      <c r="E40" s="18"/>
      <c r="F40" s="15" t="s">
        <v>20</v>
      </c>
      <c r="G40" s="21"/>
      <c r="H40" s="49">
        <v>0</v>
      </c>
      <c r="J40" s="15" t="s">
        <v>20</v>
      </c>
      <c r="K40" s="21"/>
      <c r="L40" s="49">
        <v>0</v>
      </c>
    </row>
    <row r="41" spans="1:12" ht="19" customHeight="1" x14ac:dyDescent="0.35">
      <c r="A41" s="12" t="s">
        <v>50</v>
      </c>
      <c r="B41" s="15" t="s">
        <v>20</v>
      </c>
      <c r="C41" s="20"/>
      <c r="D41" s="49">
        <v>0</v>
      </c>
      <c r="E41" s="18"/>
      <c r="F41" s="15" t="s">
        <v>20</v>
      </c>
      <c r="G41" s="20"/>
      <c r="H41" s="49">
        <v>0</v>
      </c>
      <c r="J41" s="15" t="s">
        <v>20</v>
      </c>
      <c r="K41" s="20"/>
      <c r="L41" s="49">
        <v>0</v>
      </c>
    </row>
    <row r="42" spans="1:12" ht="19" customHeight="1" x14ac:dyDescent="0.35">
      <c r="A42" s="53" t="s">
        <v>33</v>
      </c>
      <c r="B42" s="53"/>
      <c r="C42" s="53"/>
      <c r="D42" s="46">
        <f>SUM(D31:D41)</f>
        <v>0</v>
      </c>
      <c r="E42" s="18"/>
      <c r="F42" s="53" t="s">
        <v>54</v>
      </c>
      <c r="G42" s="53"/>
      <c r="H42" s="46">
        <f>SUM(H31:H41)</f>
        <v>0</v>
      </c>
      <c r="J42" s="53" t="s">
        <v>106</v>
      </c>
      <c r="K42" s="53"/>
      <c r="L42" s="46">
        <f>SUM(L31:L41)</f>
        <v>0</v>
      </c>
    </row>
    <row r="43" spans="1:12" ht="8.5" customHeight="1" x14ac:dyDescent="0.35"/>
    <row r="44" spans="1:12" ht="19.5" customHeight="1" x14ac:dyDescent="0.35">
      <c r="A44" s="56" t="s">
        <v>61</v>
      </c>
      <c r="B44" s="56"/>
      <c r="C44" s="56"/>
      <c r="D44" s="56"/>
      <c r="E44" s="17"/>
      <c r="F44" s="56" t="s">
        <v>61</v>
      </c>
      <c r="G44" s="56"/>
      <c r="H44" s="56"/>
      <c r="J44" s="56" t="s">
        <v>61</v>
      </c>
      <c r="K44" s="56"/>
      <c r="L44" s="56"/>
    </row>
    <row r="45" spans="1:12" ht="29" x14ac:dyDescent="0.35">
      <c r="A45" s="26" t="s">
        <v>119</v>
      </c>
      <c r="B45" s="26" t="s">
        <v>24</v>
      </c>
      <c r="C45" s="26" t="s">
        <v>67</v>
      </c>
      <c r="D45" s="26" t="s">
        <v>25</v>
      </c>
      <c r="E45" s="24"/>
      <c r="F45" s="26" t="s">
        <v>24</v>
      </c>
      <c r="G45" s="26" t="s">
        <v>67</v>
      </c>
      <c r="H45" s="26" t="s">
        <v>25</v>
      </c>
      <c r="J45" s="26" t="s">
        <v>24</v>
      </c>
      <c r="K45" s="26" t="s">
        <v>67</v>
      </c>
      <c r="L45" s="26" t="s">
        <v>25</v>
      </c>
    </row>
    <row r="46" spans="1:12" ht="29" x14ac:dyDescent="0.35">
      <c r="A46" s="19" t="s">
        <v>64</v>
      </c>
      <c r="B46" s="15" t="s">
        <v>23</v>
      </c>
      <c r="C46" s="49">
        <v>0</v>
      </c>
      <c r="D46" s="49">
        <f>(C46*12)</f>
        <v>0</v>
      </c>
      <c r="E46" s="18"/>
      <c r="F46" s="15" t="s">
        <v>23</v>
      </c>
      <c r="G46" s="49">
        <v>0</v>
      </c>
      <c r="H46" s="49">
        <f>(G46*12)</f>
        <v>0</v>
      </c>
      <c r="J46" s="15" t="s">
        <v>23</v>
      </c>
      <c r="K46" s="49">
        <v>0</v>
      </c>
      <c r="L46" s="49">
        <f>(K46*12)</f>
        <v>0</v>
      </c>
    </row>
    <row r="47" spans="1:12" ht="29" x14ac:dyDescent="0.35">
      <c r="A47" s="19" t="s">
        <v>65</v>
      </c>
      <c r="B47" s="15" t="s">
        <v>20</v>
      </c>
      <c r="C47" s="21"/>
      <c r="D47" s="49">
        <v>0</v>
      </c>
      <c r="E47" s="18"/>
      <c r="F47" s="15" t="s">
        <v>20</v>
      </c>
      <c r="G47" s="21"/>
      <c r="H47" s="49">
        <v>0</v>
      </c>
      <c r="J47" s="15" t="s">
        <v>20</v>
      </c>
      <c r="K47" s="21"/>
      <c r="L47" s="49">
        <v>0</v>
      </c>
    </row>
    <row r="48" spans="1:12" ht="29" x14ac:dyDescent="0.35">
      <c r="A48" s="19" t="s">
        <v>84</v>
      </c>
      <c r="B48" s="15" t="s">
        <v>23</v>
      </c>
      <c r="C48" s="49">
        <v>0</v>
      </c>
      <c r="D48" s="49">
        <f>(C48*12)</f>
        <v>0</v>
      </c>
      <c r="E48" s="18"/>
      <c r="F48" s="15" t="s">
        <v>23</v>
      </c>
      <c r="G48" s="49">
        <v>0</v>
      </c>
      <c r="H48" s="49">
        <f>(G48*12)</f>
        <v>0</v>
      </c>
      <c r="J48" s="15" t="s">
        <v>23</v>
      </c>
      <c r="K48" s="49">
        <v>0</v>
      </c>
      <c r="L48" s="49">
        <f>(K48*12)</f>
        <v>0</v>
      </c>
    </row>
    <row r="49" spans="1:13" ht="29" x14ac:dyDescent="0.35">
      <c r="A49" s="19" t="s">
        <v>85</v>
      </c>
      <c r="B49" s="15" t="s">
        <v>20</v>
      </c>
      <c r="C49" s="21"/>
      <c r="D49" s="49">
        <v>0</v>
      </c>
      <c r="E49" s="18"/>
      <c r="F49" s="15" t="s">
        <v>20</v>
      </c>
      <c r="G49" s="21"/>
      <c r="H49" s="49">
        <v>0</v>
      </c>
      <c r="J49" s="15" t="s">
        <v>20</v>
      </c>
      <c r="K49" s="21"/>
      <c r="L49" s="49">
        <v>0</v>
      </c>
    </row>
    <row r="50" spans="1:13" ht="25" customHeight="1" x14ac:dyDescent="0.35">
      <c r="A50" s="12" t="s">
        <v>66</v>
      </c>
      <c r="B50" s="15" t="s">
        <v>20</v>
      </c>
      <c r="C50" s="21"/>
      <c r="D50" s="49">
        <v>0</v>
      </c>
      <c r="E50" s="18"/>
      <c r="F50" s="15" t="s">
        <v>20</v>
      </c>
      <c r="G50" s="21"/>
      <c r="H50" s="49">
        <v>0</v>
      </c>
      <c r="J50" s="15" t="s">
        <v>20</v>
      </c>
      <c r="K50" s="21"/>
      <c r="L50" s="49">
        <v>0</v>
      </c>
    </row>
    <row r="51" spans="1:13" ht="29" x14ac:dyDescent="0.35">
      <c r="A51" s="19" t="s">
        <v>86</v>
      </c>
      <c r="B51" s="15" t="s">
        <v>23</v>
      </c>
      <c r="C51" s="49">
        <v>0</v>
      </c>
      <c r="D51" s="49">
        <f>(C51*12)</f>
        <v>0</v>
      </c>
      <c r="E51" s="18"/>
      <c r="F51" s="15" t="s">
        <v>23</v>
      </c>
      <c r="G51" s="49">
        <v>0</v>
      </c>
      <c r="H51" s="49">
        <f>(G51*12)</f>
        <v>0</v>
      </c>
      <c r="J51" s="15" t="s">
        <v>23</v>
      </c>
      <c r="K51" s="49">
        <v>0</v>
      </c>
      <c r="L51" s="49">
        <f>(K51*12)</f>
        <v>0</v>
      </c>
    </row>
    <row r="52" spans="1:13" ht="29" x14ac:dyDescent="0.35">
      <c r="A52" s="19" t="s">
        <v>87</v>
      </c>
      <c r="B52" s="15" t="s">
        <v>20</v>
      </c>
      <c r="C52" s="21"/>
      <c r="D52" s="49">
        <v>0</v>
      </c>
      <c r="E52" s="18"/>
      <c r="F52" s="15" t="s">
        <v>20</v>
      </c>
      <c r="G52" s="21"/>
      <c r="H52" s="49">
        <v>0</v>
      </c>
      <c r="J52" s="15" t="s">
        <v>20</v>
      </c>
      <c r="K52" s="21"/>
      <c r="L52" s="49">
        <v>0</v>
      </c>
    </row>
    <row r="53" spans="1:13" ht="29" x14ac:dyDescent="0.35">
      <c r="A53" s="19" t="s">
        <v>88</v>
      </c>
      <c r="B53" s="15" t="s">
        <v>23</v>
      </c>
      <c r="C53" s="49">
        <v>0</v>
      </c>
      <c r="D53" s="49">
        <f>(C53*12)</f>
        <v>0</v>
      </c>
      <c r="E53" s="18"/>
      <c r="F53" s="15" t="s">
        <v>23</v>
      </c>
      <c r="G53" s="49">
        <v>0</v>
      </c>
      <c r="H53" s="49">
        <f>(G53*12)</f>
        <v>0</v>
      </c>
      <c r="J53" s="15" t="s">
        <v>23</v>
      </c>
      <c r="K53" s="49">
        <v>0</v>
      </c>
      <c r="L53" s="49">
        <f>(K53*12)</f>
        <v>0</v>
      </c>
    </row>
    <row r="54" spans="1:13" ht="29" x14ac:dyDescent="0.35">
      <c r="A54" s="19" t="s">
        <v>89</v>
      </c>
      <c r="B54" s="15" t="s">
        <v>20</v>
      </c>
      <c r="C54" s="21"/>
      <c r="D54" s="49">
        <v>0</v>
      </c>
      <c r="E54" s="18"/>
      <c r="F54" s="15" t="s">
        <v>20</v>
      </c>
      <c r="G54" s="21"/>
      <c r="H54" s="49">
        <v>0</v>
      </c>
      <c r="J54" s="15" t="s">
        <v>20</v>
      </c>
      <c r="K54" s="21"/>
      <c r="L54" s="49">
        <v>0</v>
      </c>
    </row>
    <row r="55" spans="1:13" ht="19" customHeight="1" x14ac:dyDescent="0.35">
      <c r="A55" s="53" t="s">
        <v>51</v>
      </c>
      <c r="B55" s="53"/>
      <c r="C55" s="53"/>
      <c r="D55" s="46">
        <f>SUM(D46:D54)</f>
        <v>0</v>
      </c>
      <c r="E55" s="18"/>
      <c r="F55" s="53" t="s">
        <v>52</v>
      </c>
      <c r="G55" s="53"/>
      <c r="H55" s="46">
        <f>SUM(H46:H54)</f>
        <v>0</v>
      </c>
      <c r="J55" s="53" t="s">
        <v>53</v>
      </c>
      <c r="K55" s="53"/>
      <c r="L55" s="46">
        <f>SUM(L46:L54)</f>
        <v>0</v>
      </c>
    </row>
    <row r="56" spans="1:13" ht="8.5" customHeight="1" x14ac:dyDescent="0.35"/>
    <row r="57" spans="1:13" ht="19.5" customHeight="1" x14ac:dyDescent="0.35">
      <c r="A57" s="56" t="s">
        <v>68</v>
      </c>
      <c r="B57" s="56"/>
      <c r="C57" s="56"/>
      <c r="D57" s="56"/>
      <c r="E57" s="17"/>
      <c r="F57" s="56" t="s">
        <v>68</v>
      </c>
      <c r="G57" s="56"/>
      <c r="H57" s="56"/>
      <c r="J57" s="56" t="s">
        <v>68</v>
      </c>
      <c r="K57" s="56"/>
      <c r="L57" s="56"/>
    </row>
    <row r="58" spans="1:13" ht="29" x14ac:dyDescent="0.35">
      <c r="A58" s="26" t="s">
        <v>119</v>
      </c>
      <c r="B58" s="26" t="s">
        <v>24</v>
      </c>
      <c r="C58" s="26" t="s">
        <v>67</v>
      </c>
      <c r="D58" s="26" t="s">
        <v>25</v>
      </c>
      <c r="E58" s="24"/>
      <c r="F58" s="26" t="s">
        <v>24</v>
      </c>
      <c r="G58" s="26" t="s">
        <v>67</v>
      </c>
      <c r="H58" s="26" t="s">
        <v>25</v>
      </c>
      <c r="J58" s="26" t="s">
        <v>24</v>
      </c>
      <c r="K58" s="26" t="s">
        <v>67</v>
      </c>
      <c r="L58" s="26" t="s">
        <v>25</v>
      </c>
    </row>
    <row r="59" spans="1:13" ht="29" x14ac:dyDescent="0.35">
      <c r="A59" s="19" t="s">
        <v>69</v>
      </c>
      <c r="B59" s="15" t="s">
        <v>42</v>
      </c>
      <c r="C59" s="49">
        <v>0</v>
      </c>
      <c r="D59" s="49">
        <f>(C59*2)</f>
        <v>0</v>
      </c>
      <c r="E59" s="18"/>
      <c r="F59" s="15" t="s">
        <v>42</v>
      </c>
      <c r="G59" s="49">
        <v>0</v>
      </c>
      <c r="H59" s="49">
        <f>(G59*2)</f>
        <v>0</v>
      </c>
      <c r="J59" s="15" t="s">
        <v>42</v>
      </c>
      <c r="K59" s="49">
        <v>0</v>
      </c>
      <c r="L59" s="49">
        <f>(K59*2)</f>
        <v>0</v>
      </c>
    </row>
    <row r="60" spans="1:13" ht="43.5" x14ac:dyDescent="0.35">
      <c r="A60" s="19" t="s">
        <v>70</v>
      </c>
      <c r="B60" s="15" t="s">
        <v>23</v>
      </c>
      <c r="C60" s="49">
        <v>0</v>
      </c>
      <c r="D60" s="49">
        <f>(C60*12)</f>
        <v>0</v>
      </c>
      <c r="E60" s="18"/>
      <c r="F60" s="15" t="s">
        <v>23</v>
      </c>
      <c r="G60" s="49">
        <v>0</v>
      </c>
      <c r="H60" s="49">
        <f>(G60*12)</f>
        <v>0</v>
      </c>
      <c r="J60" s="15" t="s">
        <v>23</v>
      </c>
      <c r="K60" s="49">
        <v>0</v>
      </c>
      <c r="L60" s="49">
        <f>(K60*12)</f>
        <v>0</v>
      </c>
    </row>
    <row r="61" spans="1:13" ht="43.5" x14ac:dyDescent="0.35">
      <c r="A61" s="19" t="s">
        <v>71</v>
      </c>
      <c r="B61" s="15" t="s">
        <v>29</v>
      </c>
      <c r="C61" s="49">
        <v>0</v>
      </c>
      <c r="D61" s="49">
        <f>(C61*4)</f>
        <v>0</v>
      </c>
      <c r="E61" s="18"/>
      <c r="F61" s="15" t="s">
        <v>29</v>
      </c>
      <c r="G61" s="49">
        <v>0</v>
      </c>
      <c r="H61" s="49">
        <f>(G61*4)</f>
        <v>0</v>
      </c>
      <c r="J61" s="15" t="s">
        <v>29</v>
      </c>
      <c r="K61" s="49">
        <v>0</v>
      </c>
      <c r="L61" s="49">
        <f>(K61*4)</f>
        <v>0</v>
      </c>
    </row>
    <row r="62" spans="1:13" ht="43.5" x14ac:dyDescent="0.35">
      <c r="A62" s="19" t="s">
        <v>72</v>
      </c>
      <c r="B62" s="47" t="s">
        <v>113</v>
      </c>
      <c r="C62" s="49">
        <v>0</v>
      </c>
      <c r="D62" s="49">
        <f>(C62*24)</f>
        <v>0</v>
      </c>
      <c r="E62" s="18"/>
      <c r="F62" s="47" t="s">
        <v>113</v>
      </c>
      <c r="G62" s="49">
        <v>0</v>
      </c>
      <c r="H62" s="49">
        <f>(G62*24)</f>
        <v>0</v>
      </c>
      <c r="J62" s="47" t="s">
        <v>113</v>
      </c>
      <c r="K62" s="49">
        <v>0</v>
      </c>
      <c r="L62" s="49">
        <f>(K62*24)</f>
        <v>0</v>
      </c>
      <c r="M62" s="16"/>
    </row>
    <row r="63" spans="1:13" ht="19" customHeight="1" x14ac:dyDescent="0.35">
      <c r="A63" s="53" t="s">
        <v>73</v>
      </c>
      <c r="B63" s="53"/>
      <c r="C63" s="53"/>
      <c r="D63" s="46">
        <f>SUM(D59:D62)</f>
        <v>0</v>
      </c>
      <c r="E63" s="18"/>
      <c r="F63" s="53" t="s">
        <v>74</v>
      </c>
      <c r="G63" s="53"/>
      <c r="H63" s="46">
        <f>SUM(H59:H62)</f>
        <v>0</v>
      </c>
      <c r="J63" s="53" t="s">
        <v>75</v>
      </c>
      <c r="K63" s="53"/>
      <c r="L63" s="46">
        <f>SUM(L59:L62)</f>
        <v>0</v>
      </c>
    </row>
    <row r="64" spans="1:13" ht="8.5" customHeight="1" x14ac:dyDescent="0.35"/>
    <row r="65" spans="1:12" ht="19" customHeight="1" x14ac:dyDescent="0.35">
      <c r="A65" s="56" t="s">
        <v>116</v>
      </c>
      <c r="B65" s="56"/>
      <c r="C65" s="56"/>
      <c r="D65" s="56"/>
      <c r="E65" s="17"/>
      <c r="F65" s="56" t="s">
        <v>116</v>
      </c>
      <c r="G65" s="56"/>
      <c r="H65" s="56"/>
      <c r="J65" s="56" t="s">
        <v>116</v>
      </c>
      <c r="K65" s="56"/>
      <c r="L65" s="56"/>
    </row>
    <row r="66" spans="1:12" ht="29.5" customHeight="1" x14ac:dyDescent="0.35">
      <c r="A66" s="26" t="s">
        <v>119</v>
      </c>
      <c r="B66" s="26" t="s">
        <v>24</v>
      </c>
      <c r="C66" s="26" t="s">
        <v>67</v>
      </c>
      <c r="D66" s="26" t="s">
        <v>25</v>
      </c>
      <c r="E66" s="24"/>
      <c r="F66" s="26" t="s">
        <v>24</v>
      </c>
      <c r="G66" s="26" t="s">
        <v>67</v>
      </c>
      <c r="H66" s="26" t="s">
        <v>25</v>
      </c>
      <c r="J66" s="26" t="s">
        <v>24</v>
      </c>
      <c r="K66" s="26" t="s">
        <v>67</v>
      </c>
      <c r="L66" s="26" t="s">
        <v>25</v>
      </c>
    </row>
    <row r="67" spans="1:12" ht="29.5" customHeight="1" x14ac:dyDescent="0.35">
      <c r="A67" s="12" t="s">
        <v>117</v>
      </c>
      <c r="B67" s="15" t="s">
        <v>20</v>
      </c>
      <c r="C67" s="20"/>
      <c r="D67" s="52">
        <v>0</v>
      </c>
      <c r="F67" s="15" t="s">
        <v>20</v>
      </c>
      <c r="G67" s="20"/>
      <c r="H67" s="52">
        <v>0</v>
      </c>
      <c r="J67" s="15" t="s">
        <v>20</v>
      </c>
      <c r="K67" s="20"/>
      <c r="L67" s="49">
        <v>0</v>
      </c>
    </row>
    <row r="68" spans="1:12" ht="8.5" customHeight="1" x14ac:dyDescent="0.35"/>
    <row r="69" spans="1:12" ht="19" customHeight="1" x14ac:dyDescent="0.35">
      <c r="A69" s="56" t="s">
        <v>118</v>
      </c>
      <c r="B69" s="56"/>
      <c r="C69" s="56"/>
      <c r="D69" s="56"/>
      <c r="E69" s="17"/>
      <c r="F69" s="56" t="s">
        <v>118</v>
      </c>
      <c r="G69" s="56"/>
      <c r="H69" s="56"/>
      <c r="J69" s="56" t="s">
        <v>118</v>
      </c>
      <c r="K69" s="56"/>
      <c r="L69" s="56"/>
    </row>
    <row r="70" spans="1:12" ht="29.5" customHeight="1" x14ac:dyDescent="0.35">
      <c r="A70" s="26" t="s">
        <v>119</v>
      </c>
      <c r="B70" s="26" t="s">
        <v>24</v>
      </c>
      <c r="C70" s="26" t="s">
        <v>67</v>
      </c>
      <c r="D70" s="26" t="s">
        <v>25</v>
      </c>
      <c r="E70" s="24"/>
      <c r="F70" s="26" t="s">
        <v>24</v>
      </c>
      <c r="G70" s="26" t="s">
        <v>67</v>
      </c>
      <c r="H70" s="26" t="s">
        <v>25</v>
      </c>
      <c r="J70" s="26" t="s">
        <v>24</v>
      </c>
      <c r="K70" s="26" t="s">
        <v>67</v>
      </c>
      <c r="L70" s="26" t="s">
        <v>25</v>
      </c>
    </row>
    <row r="71" spans="1:12" ht="43.5" x14ac:dyDescent="0.35">
      <c r="A71" s="19" t="s">
        <v>130</v>
      </c>
      <c r="B71" s="15" t="s">
        <v>120</v>
      </c>
      <c r="C71" s="20"/>
      <c r="D71" s="49">
        <v>0</v>
      </c>
      <c r="F71" s="15" t="s">
        <v>120</v>
      </c>
      <c r="G71" s="20"/>
      <c r="H71" s="49">
        <v>0</v>
      </c>
      <c r="J71" s="15" t="s">
        <v>120</v>
      </c>
      <c r="K71" s="20"/>
      <c r="L71" s="49">
        <v>0</v>
      </c>
    </row>
    <row r="72" spans="1:12" ht="39.5" customHeight="1" x14ac:dyDescent="0.35">
      <c r="A72" s="51" t="s">
        <v>129</v>
      </c>
      <c r="B72" s="15" t="s">
        <v>121</v>
      </c>
      <c r="C72" s="49">
        <v>0</v>
      </c>
      <c r="D72" s="49">
        <f>C72*2</f>
        <v>0</v>
      </c>
      <c r="F72" s="15" t="s">
        <v>121</v>
      </c>
      <c r="G72" s="49">
        <v>0</v>
      </c>
      <c r="H72" s="49">
        <f>G72*2</f>
        <v>0</v>
      </c>
      <c r="J72" s="15" t="s">
        <v>121</v>
      </c>
      <c r="K72" s="49">
        <v>0</v>
      </c>
      <c r="L72" s="49">
        <f>K72*2</f>
        <v>0</v>
      </c>
    </row>
    <row r="73" spans="1:12" ht="29.5" customHeight="1" x14ac:dyDescent="0.35">
      <c r="A73" s="19" t="s">
        <v>122</v>
      </c>
      <c r="B73" s="15" t="s">
        <v>120</v>
      </c>
      <c r="C73" s="20"/>
      <c r="D73" s="49">
        <v>0</v>
      </c>
      <c r="F73" s="15" t="s">
        <v>120</v>
      </c>
      <c r="G73" s="20"/>
      <c r="H73" s="49">
        <v>0</v>
      </c>
      <c r="J73" s="15" t="s">
        <v>120</v>
      </c>
      <c r="K73" s="20"/>
      <c r="L73" s="49">
        <v>0</v>
      </c>
    </row>
    <row r="74" spans="1:12" ht="19" customHeight="1" x14ac:dyDescent="0.35">
      <c r="A74" s="53" t="s">
        <v>76</v>
      </c>
      <c r="B74" s="53"/>
      <c r="C74" s="53"/>
      <c r="D74" s="46">
        <f>SUM(D71:D73)</f>
        <v>0</v>
      </c>
      <c r="E74" s="18"/>
      <c r="F74" s="53" t="s">
        <v>123</v>
      </c>
      <c r="G74" s="53"/>
      <c r="H74" s="46">
        <f>SUM(H71:H73)</f>
        <v>0</v>
      </c>
      <c r="J74" s="53" t="s">
        <v>124</v>
      </c>
      <c r="K74" s="53"/>
      <c r="L74" s="46">
        <f>SUM(L71:L73)</f>
        <v>0</v>
      </c>
    </row>
    <row r="75" spans="1:12" ht="8.5" customHeight="1" x14ac:dyDescent="0.35"/>
    <row r="76" spans="1:12" ht="19" customHeight="1" x14ac:dyDescent="0.35">
      <c r="A76" s="56" t="s">
        <v>125</v>
      </c>
      <c r="B76" s="56"/>
      <c r="C76" s="56"/>
      <c r="D76" s="56"/>
      <c r="E76" s="17"/>
      <c r="F76" s="56" t="s">
        <v>125</v>
      </c>
      <c r="G76" s="56"/>
      <c r="H76" s="56"/>
      <c r="J76" s="56" t="s">
        <v>125</v>
      </c>
      <c r="K76" s="56"/>
      <c r="L76" s="56"/>
    </row>
    <row r="77" spans="1:12" ht="29.5" customHeight="1" x14ac:dyDescent="0.35">
      <c r="A77" s="26" t="s">
        <v>119</v>
      </c>
      <c r="B77" s="26" t="s">
        <v>24</v>
      </c>
      <c r="C77" s="26" t="s">
        <v>67</v>
      </c>
      <c r="D77" s="26" t="s">
        <v>25</v>
      </c>
      <c r="E77" s="24"/>
      <c r="F77" s="26" t="s">
        <v>24</v>
      </c>
      <c r="G77" s="26" t="s">
        <v>67</v>
      </c>
      <c r="H77" s="26" t="s">
        <v>25</v>
      </c>
      <c r="J77" s="26" t="s">
        <v>24</v>
      </c>
      <c r="K77" s="26" t="s">
        <v>67</v>
      </c>
      <c r="L77" s="26" t="s">
        <v>25</v>
      </c>
    </row>
    <row r="78" spans="1:12" ht="29" x14ac:dyDescent="0.35">
      <c r="A78" s="19" t="s">
        <v>126</v>
      </c>
      <c r="B78" s="15" t="s">
        <v>20</v>
      </c>
      <c r="C78" s="20"/>
      <c r="D78" s="49">
        <v>0</v>
      </c>
      <c r="F78" s="15" t="s">
        <v>20</v>
      </c>
      <c r="G78" s="20"/>
      <c r="H78" s="49">
        <v>0</v>
      </c>
      <c r="J78" s="15" t="s">
        <v>20</v>
      </c>
      <c r="K78" s="20"/>
      <c r="L78" s="49">
        <v>0</v>
      </c>
    </row>
    <row r="79" spans="1:12" ht="43.5" x14ac:dyDescent="0.35">
      <c r="A79" s="19" t="s">
        <v>127</v>
      </c>
      <c r="B79" s="15" t="s">
        <v>23</v>
      </c>
      <c r="C79" s="49">
        <v>0</v>
      </c>
      <c r="D79" s="49">
        <f>C79*12</f>
        <v>0</v>
      </c>
      <c r="F79" s="15" t="s">
        <v>23</v>
      </c>
      <c r="G79" s="49">
        <v>0</v>
      </c>
      <c r="H79" s="49">
        <f>G79*12</f>
        <v>0</v>
      </c>
      <c r="J79" s="15" t="s">
        <v>23</v>
      </c>
      <c r="K79" s="49">
        <v>0</v>
      </c>
      <c r="L79" s="49">
        <f>K79*12</f>
        <v>0</v>
      </c>
    </row>
    <row r="80" spans="1:12" ht="43.5" x14ac:dyDescent="0.35">
      <c r="A80" s="19" t="s">
        <v>128</v>
      </c>
      <c r="B80" s="15" t="s">
        <v>20</v>
      </c>
      <c r="C80" s="20"/>
      <c r="D80" s="49">
        <v>0</v>
      </c>
      <c r="F80" s="15" t="s">
        <v>20</v>
      </c>
      <c r="G80" s="20"/>
      <c r="H80" s="49">
        <v>0</v>
      </c>
      <c r="J80" s="15" t="s">
        <v>20</v>
      </c>
      <c r="K80" s="20"/>
      <c r="L80" s="49">
        <v>0</v>
      </c>
    </row>
    <row r="81" spans="1:13" ht="19" customHeight="1" x14ac:dyDescent="0.35">
      <c r="A81" s="53" t="s">
        <v>131</v>
      </c>
      <c r="B81" s="53"/>
      <c r="C81" s="53"/>
      <c r="D81" s="46">
        <f>SUM(D78:D80)</f>
        <v>0</v>
      </c>
      <c r="E81" s="18"/>
      <c r="F81" s="53" t="s">
        <v>132</v>
      </c>
      <c r="G81" s="53"/>
      <c r="H81" s="46">
        <f>SUM(H78:H80)</f>
        <v>0</v>
      </c>
      <c r="J81" s="53" t="s">
        <v>133</v>
      </c>
      <c r="K81" s="53"/>
      <c r="L81" s="46">
        <f>SUM(L78:L80)</f>
        <v>0</v>
      </c>
    </row>
    <row r="82" spans="1:13" ht="8.5" customHeight="1" x14ac:dyDescent="0.35"/>
    <row r="83" spans="1:13" ht="19.5" customHeight="1" x14ac:dyDescent="0.35">
      <c r="B83" s="57" t="s">
        <v>15</v>
      </c>
      <c r="C83" s="57"/>
      <c r="D83" s="57"/>
      <c r="F83" s="57" t="s">
        <v>38</v>
      </c>
      <c r="G83" s="57"/>
      <c r="H83" s="57"/>
      <c r="I83" s="17"/>
      <c r="J83" s="57" t="s">
        <v>39</v>
      </c>
      <c r="K83" s="57"/>
      <c r="L83" s="57"/>
    </row>
    <row r="84" spans="1:13" ht="29" x14ac:dyDescent="0.35">
      <c r="A84" s="31" t="s">
        <v>109</v>
      </c>
      <c r="B84" s="27" t="s">
        <v>16</v>
      </c>
      <c r="C84" s="27" t="s">
        <v>78</v>
      </c>
      <c r="D84" s="17"/>
      <c r="E84" s="17"/>
      <c r="F84" s="27" t="s">
        <v>16</v>
      </c>
      <c r="G84" s="27" t="s">
        <v>78</v>
      </c>
      <c r="H84" s="17"/>
      <c r="I84" s="17"/>
      <c r="J84" s="27" t="s">
        <v>16</v>
      </c>
      <c r="K84" s="27" t="s">
        <v>78</v>
      </c>
      <c r="L84" s="17"/>
      <c r="M84" s="16"/>
    </row>
    <row r="85" spans="1:13" ht="19" customHeight="1" x14ac:dyDescent="0.35">
      <c r="A85" s="48" t="s">
        <v>115</v>
      </c>
      <c r="B85" s="15" t="s">
        <v>82</v>
      </c>
      <c r="C85" s="49">
        <v>0</v>
      </c>
      <c r="D85" s="18"/>
      <c r="E85" s="18"/>
      <c r="F85" s="15" t="s">
        <v>82</v>
      </c>
      <c r="G85" s="49">
        <v>0</v>
      </c>
      <c r="J85" s="15" t="s">
        <v>82</v>
      </c>
      <c r="K85" s="49">
        <v>0</v>
      </c>
    </row>
    <row r="86" spans="1:13" ht="19" customHeight="1" x14ac:dyDescent="0.35">
      <c r="A86" s="58" t="s">
        <v>134</v>
      </c>
      <c r="B86" s="60"/>
      <c r="C86" s="46">
        <f>SUM(C85)</f>
        <v>0</v>
      </c>
      <c r="D86" s="18"/>
      <c r="E86" s="18"/>
      <c r="F86" s="30" t="s">
        <v>135</v>
      </c>
      <c r="G86" s="46">
        <f>SUM(G85)</f>
        <v>0</v>
      </c>
      <c r="J86" s="30" t="s">
        <v>136</v>
      </c>
      <c r="K86" s="46">
        <f>SUM(K85)</f>
        <v>0</v>
      </c>
    </row>
    <row r="87" spans="1:13" ht="8.5" customHeight="1" thickBot="1" x14ac:dyDescent="0.4"/>
    <row r="88" spans="1:13" ht="19.5" customHeight="1" thickBot="1" x14ac:dyDescent="0.4">
      <c r="A88" s="71" t="s">
        <v>101</v>
      </c>
      <c r="B88" s="72"/>
      <c r="C88" s="72"/>
      <c r="D88" s="73"/>
      <c r="E88" s="43"/>
      <c r="F88" s="43"/>
      <c r="G88" s="43"/>
      <c r="H88" s="43"/>
      <c r="I88" s="43"/>
      <c r="J88" s="43"/>
      <c r="K88" s="43"/>
      <c r="L88" s="43"/>
    </row>
    <row r="89" spans="1:13" ht="8.5" customHeight="1" x14ac:dyDescent="0.35"/>
    <row r="90" spans="1:13" ht="18" customHeight="1" x14ac:dyDescent="0.35">
      <c r="A90" s="32" t="s">
        <v>102</v>
      </c>
      <c r="B90" s="69" t="s">
        <v>111</v>
      </c>
      <c r="C90" s="70"/>
      <c r="D90" s="22"/>
      <c r="F90" s="22"/>
      <c r="G90" s="22"/>
      <c r="H90" s="22"/>
      <c r="J90" s="22"/>
      <c r="K90" s="22"/>
      <c r="L90" s="22"/>
    </row>
    <row r="91" spans="1:13" ht="18" customHeight="1" x14ac:dyDescent="0.35">
      <c r="A91" s="44" t="s">
        <v>99</v>
      </c>
      <c r="B91" s="64">
        <f>(D9+H9+L9)</f>
        <v>0</v>
      </c>
      <c r="C91" s="64"/>
      <c r="D91" s="18"/>
      <c r="F91" s="17"/>
      <c r="G91" s="17"/>
      <c r="H91" s="17"/>
      <c r="J91" s="17"/>
      <c r="K91" s="17"/>
      <c r="L91" s="17"/>
    </row>
    <row r="92" spans="1:13" ht="18" customHeight="1" x14ac:dyDescent="0.35">
      <c r="A92" s="44" t="s">
        <v>100</v>
      </c>
      <c r="B92" s="64">
        <f>(D13+H13+L13)</f>
        <v>0</v>
      </c>
      <c r="C92" s="64"/>
      <c r="D92" s="18"/>
      <c r="F92" s="17"/>
      <c r="G92" s="17"/>
      <c r="H92" s="17"/>
      <c r="J92" s="17"/>
      <c r="K92" s="17"/>
      <c r="L92" s="17"/>
    </row>
    <row r="93" spans="1:13" ht="18" customHeight="1" x14ac:dyDescent="0.35">
      <c r="A93" s="44" t="s">
        <v>93</v>
      </c>
      <c r="B93" s="64">
        <f>(C18+G18+K18)</f>
        <v>0</v>
      </c>
      <c r="C93" s="64"/>
      <c r="D93" s="18"/>
      <c r="F93" s="17"/>
      <c r="G93" s="17"/>
      <c r="H93" s="17"/>
      <c r="J93" s="17"/>
      <c r="K93" s="17"/>
      <c r="L93" s="17"/>
    </row>
    <row r="94" spans="1:13" ht="18" customHeight="1" x14ac:dyDescent="0.35">
      <c r="A94" s="44" t="s">
        <v>94</v>
      </c>
      <c r="B94" s="64">
        <f>+(D27+H27+L27)</f>
        <v>0</v>
      </c>
      <c r="C94" s="64"/>
      <c r="D94" s="18"/>
      <c r="F94" s="17"/>
      <c r="G94" s="17"/>
      <c r="H94" s="17"/>
      <c r="J94" s="17"/>
      <c r="K94" s="17"/>
      <c r="L94" s="17"/>
    </row>
    <row r="95" spans="1:13" ht="18" customHeight="1" x14ac:dyDescent="0.35">
      <c r="A95" s="44" t="s">
        <v>95</v>
      </c>
      <c r="B95" s="64">
        <f>(D52+H52+L52)</f>
        <v>0</v>
      </c>
      <c r="C95" s="64"/>
      <c r="D95" s="18"/>
      <c r="F95" s="17"/>
      <c r="G95" s="17"/>
      <c r="H95" s="17"/>
      <c r="J95" s="17"/>
      <c r="K95" s="17"/>
      <c r="L95" s="17"/>
    </row>
    <row r="96" spans="1:13" ht="18" customHeight="1" x14ac:dyDescent="0.35">
      <c r="A96" s="44" t="s">
        <v>96</v>
      </c>
      <c r="B96" s="64">
        <f>(D55+H55+L55)</f>
        <v>0</v>
      </c>
      <c r="C96" s="64"/>
      <c r="D96" s="18"/>
      <c r="F96" s="17"/>
      <c r="G96" s="17"/>
      <c r="H96" s="17"/>
      <c r="J96" s="17"/>
      <c r="K96" s="17"/>
      <c r="L96" s="17"/>
    </row>
    <row r="97" spans="1:12" ht="18" customHeight="1" x14ac:dyDescent="0.35">
      <c r="A97" s="44" t="s">
        <v>97</v>
      </c>
      <c r="B97" s="64">
        <f>(D63+H63+L63)</f>
        <v>0</v>
      </c>
      <c r="C97" s="64"/>
      <c r="D97" s="18"/>
      <c r="F97" s="17"/>
      <c r="G97" s="17"/>
      <c r="H97" s="17"/>
      <c r="J97" s="17"/>
      <c r="K97" s="17"/>
      <c r="L97" s="17"/>
    </row>
    <row r="98" spans="1:12" ht="18" customHeight="1" x14ac:dyDescent="0.35">
      <c r="A98" s="44" t="s">
        <v>98</v>
      </c>
      <c r="B98" s="64">
        <f>(D74+H74+L74)</f>
        <v>0</v>
      </c>
      <c r="C98" s="64"/>
      <c r="D98" s="18"/>
      <c r="F98" s="17"/>
      <c r="G98" s="17"/>
      <c r="H98" s="17"/>
      <c r="J98" s="17"/>
      <c r="K98" s="17"/>
      <c r="L98" s="17"/>
    </row>
    <row r="99" spans="1:12" ht="18" customHeight="1" x14ac:dyDescent="0.35">
      <c r="A99" s="44" t="s">
        <v>137</v>
      </c>
      <c r="B99" s="54">
        <f>D81+H81+L81</f>
        <v>0</v>
      </c>
      <c r="C99" s="55"/>
      <c r="D99" s="18"/>
      <c r="F99" s="17"/>
      <c r="G99" s="17"/>
      <c r="H99" s="17"/>
      <c r="J99" s="17"/>
      <c r="K99" s="17"/>
      <c r="L99" s="17"/>
    </row>
    <row r="100" spans="1:12" ht="18" customHeight="1" x14ac:dyDescent="0.35">
      <c r="A100" s="44" t="s">
        <v>138</v>
      </c>
      <c r="B100" s="54">
        <f>C86+G86+K86</f>
        <v>0</v>
      </c>
      <c r="C100" s="55"/>
      <c r="D100" s="18"/>
      <c r="F100" s="17"/>
      <c r="G100" s="17"/>
      <c r="H100" s="17"/>
      <c r="J100" s="17"/>
      <c r="K100" s="17"/>
      <c r="L100" s="17"/>
    </row>
    <row r="101" spans="1:12" ht="18" customHeight="1" x14ac:dyDescent="0.35">
      <c r="A101" s="30" t="s">
        <v>107</v>
      </c>
      <c r="B101" s="65">
        <f>SUM(B91:C100)</f>
        <v>0</v>
      </c>
      <c r="C101" s="65"/>
      <c r="D101" s="23"/>
      <c r="F101" s="17"/>
      <c r="G101" s="17"/>
      <c r="H101" s="17"/>
      <c r="J101" s="17"/>
      <c r="K101" s="17"/>
      <c r="L101" s="17"/>
    </row>
    <row r="102" spans="1:12" ht="14.5" customHeight="1" thickBot="1" x14ac:dyDescent="0.4">
      <c r="B102" s="17"/>
      <c r="C102" s="17"/>
      <c r="D102" s="17"/>
      <c r="F102" s="17"/>
      <c r="G102" s="17"/>
      <c r="H102" s="17"/>
      <c r="J102" s="17"/>
      <c r="K102" s="17"/>
      <c r="L102" s="17"/>
    </row>
    <row r="103" spans="1:12" ht="188" customHeight="1" thickBot="1" x14ac:dyDescent="0.4">
      <c r="A103" s="85" t="s">
        <v>108</v>
      </c>
      <c r="B103" s="86"/>
      <c r="C103" s="86"/>
      <c r="D103" s="87"/>
      <c r="F103" s="17"/>
      <c r="G103" s="17"/>
      <c r="H103" s="17"/>
      <c r="J103" s="17"/>
      <c r="K103" s="17"/>
      <c r="L103" s="17"/>
    </row>
    <row r="104" spans="1:12" x14ac:dyDescent="0.35">
      <c r="B104" s="17"/>
      <c r="C104" s="17"/>
      <c r="D104" s="17"/>
      <c r="F104" s="17"/>
      <c r="G104" s="17"/>
      <c r="H104" s="17"/>
      <c r="J104" s="17"/>
      <c r="K104" s="17"/>
      <c r="L104" s="17"/>
    </row>
    <row r="105" spans="1:12" x14ac:dyDescent="0.35">
      <c r="B105" s="17"/>
      <c r="C105" s="17"/>
      <c r="D105" s="17"/>
      <c r="F105" s="17"/>
      <c r="G105" s="17"/>
      <c r="H105" s="17"/>
      <c r="J105" s="17"/>
      <c r="K105" s="17"/>
      <c r="L105" s="17"/>
    </row>
    <row r="107" spans="1:12" x14ac:dyDescent="0.35">
      <c r="A107" s="16"/>
    </row>
  </sheetData>
  <sheetProtection algorithmName="SHA-512" hashValue="7ghL604gnW09UZhgfAhewGZDCadAsBRi4FdFPiC8z/3Fze6V/WxuPinuAD8q/8hjWayvApjVb+cbmIXfv74BEw==" saltValue="cIFWfmFx7dT27sHfKHps9w==" spinCount="100000" sheet="1" objects="1" scenarios="1" selectLockedCells="1"/>
  <mergeCells count="71">
    <mergeCell ref="B101:C101"/>
    <mergeCell ref="A103:D103"/>
    <mergeCell ref="A1:L1"/>
    <mergeCell ref="B90:C90"/>
    <mergeCell ref="B93:C93"/>
    <mergeCell ref="B94:C94"/>
    <mergeCell ref="B95:C95"/>
    <mergeCell ref="B96:C96"/>
    <mergeCell ref="B97:C97"/>
    <mergeCell ref="A88:D88"/>
    <mergeCell ref="B91:C91"/>
    <mergeCell ref="B92:C92"/>
    <mergeCell ref="F3:H3"/>
    <mergeCell ref="B3:D3"/>
    <mergeCell ref="B83:D83"/>
    <mergeCell ref="J21:L21"/>
    <mergeCell ref="F27:G27"/>
    <mergeCell ref="J27:K27"/>
    <mergeCell ref="A21:D21"/>
    <mergeCell ref="A55:C55"/>
    <mergeCell ref="F55:G55"/>
    <mergeCell ref="J55:K55"/>
    <mergeCell ref="A63:C63"/>
    <mergeCell ref="A65:D65"/>
    <mergeCell ref="A18:B18"/>
    <mergeCell ref="A57:D57"/>
    <mergeCell ref="F57:H57"/>
    <mergeCell ref="A29:D29"/>
    <mergeCell ref="A27:C27"/>
    <mergeCell ref="F21:H21"/>
    <mergeCell ref="A44:D44"/>
    <mergeCell ref="A42:C42"/>
    <mergeCell ref="J29:L29"/>
    <mergeCell ref="F42:G42"/>
    <mergeCell ref="J42:K42"/>
    <mergeCell ref="F29:H29"/>
    <mergeCell ref="J44:L44"/>
    <mergeCell ref="J57:L57"/>
    <mergeCell ref="F63:G63"/>
    <mergeCell ref="J63:K63"/>
    <mergeCell ref="F44:H44"/>
    <mergeCell ref="J3:L3"/>
    <mergeCell ref="J13:K13"/>
    <mergeCell ref="A13:C13"/>
    <mergeCell ref="A9:C9"/>
    <mergeCell ref="J15:L15"/>
    <mergeCell ref="B15:D15"/>
    <mergeCell ref="F9:G9"/>
    <mergeCell ref="F15:H15"/>
    <mergeCell ref="J9:K9"/>
    <mergeCell ref="F13:G13"/>
    <mergeCell ref="F65:H65"/>
    <mergeCell ref="J65:L65"/>
    <mergeCell ref="A69:D69"/>
    <mergeCell ref="F69:H69"/>
    <mergeCell ref="J69:L69"/>
    <mergeCell ref="A74:C74"/>
    <mergeCell ref="F74:G74"/>
    <mergeCell ref="J74:K74"/>
    <mergeCell ref="A76:D76"/>
    <mergeCell ref="F76:H76"/>
    <mergeCell ref="J76:L76"/>
    <mergeCell ref="A81:C81"/>
    <mergeCell ref="F81:G81"/>
    <mergeCell ref="J81:K81"/>
    <mergeCell ref="B99:C99"/>
    <mergeCell ref="B100:C100"/>
    <mergeCell ref="A86:B86"/>
    <mergeCell ref="F83:H83"/>
    <mergeCell ref="J83:L83"/>
    <mergeCell ref="B98:C98"/>
  </mergeCells>
  <phoneticPr fontId="4" type="noConversion"/>
  <pageMargins left="0.27559055118110237" right="0.19685039370078741" top="0.39370078740157483" bottom="0.31496062992125984" header="0.31496062992125984" footer="0.15748031496062992"/>
  <pageSetup paperSize="9" scale="58" orientation="landscape" r:id="rId1"/>
  <headerFooter>
    <oddFooter>&amp;RPage &amp;P sur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127A9A-6864-431F-B7B1-981BF98E2BF9}">
  <dimension ref="A3:L14"/>
  <sheetViews>
    <sheetView workbookViewId="0">
      <selection activeCell="D6" sqref="D6"/>
    </sheetView>
  </sheetViews>
  <sheetFormatPr baseColWidth="10" defaultRowHeight="14.5" x14ac:dyDescent="0.35"/>
  <cols>
    <col min="2" max="2" width="16.81640625" customWidth="1"/>
    <col min="3" max="3" width="9.36328125" customWidth="1"/>
    <col min="4" max="4" width="16.81640625" customWidth="1"/>
    <col min="6" max="6" width="13.90625" customWidth="1"/>
    <col min="10" max="10" width="13.1796875" customWidth="1"/>
  </cols>
  <sheetData>
    <row r="3" spans="1:12" x14ac:dyDescent="0.35">
      <c r="C3" t="s">
        <v>14</v>
      </c>
    </row>
    <row r="4" spans="1:12" ht="15" thickBot="1" x14ac:dyDescent="0.4"/>
    <row r="5" spans="1:12" x14ac:dyDescent="0.35">
      <c r="A5" s="75" t="s">
        <v>11</v>
      </c>
      <c r="B5" s="76"/>
      <c r="C5" s="76"/>
      <c r="D5" s="77"/>
      <c r="E5" s="78" t="s">
        <v>12</v>
      </c>
      <c r="F5" s="79"/>
      <c r="G5" s="79"/>
      <c r="H5" s="80"/>
      <c r="I5" s="78" t="s">
        <v>13</v>
      </c>
      <c r="J5" s="79"/>
      <c r="K5" s="79"/>
      <c r="L5" s="80"/>
    </row>
    <row r="6" spans="1:12" x14ac:dyDescent="0.35">
      <c r="A6" s="2">
        <v>52</v>
      </c>
      <c r="B6" s="1" t="s">
        <v>0</v>
      </c>
      <c r="C6" s="1" t="s">
        <v>2</v>
      </c>
      <c r="D6" s="3">
        <f>A6*9</f>
        <v>468</v>
      </c>
      <c r="E6" s="2">
        <v>52</v>
      </c>
      <c r="F6" s="1" t="s">
        <v>0</v>
      </c>
      <c r="G6" s="1" t="s">
        <v>2</v>
      </c>
      <c r="H6" s="3">
        <v>468</v>
      </c>
      <c r="I6" s="2">
        <v>52</v>
      </c>
      <c r="J6" s="1" t="s">
        <v>0</v>
      </c>
      <c r="K6" s="1" t="s">
        <v>2</v>
      </c>
      <c r="L6" s="3">
        <f>52*9</f>
        <v>468</v>
      </c>
    </row>
    <row r="7" spans="1:12" x14ac:dyDescent="0.35">
      <c r="A7" s="2">
        <v>9</v>
      </c>
      <c r="B7" s="1" t="s">
        <v>6</v>
      </c>
      <c r="C7" s="1" t="s">
        <v>1</v>
      </c>
      <c r="D7" s="3">
        <f>9*7.5</f>
        <v>67.5</v>
      </c>
      <c r="E7" s="2">
        <v>6</v>
      </c>
      <c r="F7" s="1" t="s">
        <v>7</v>
      </c>
      <c r="G7" s="1" t="s">
        <v>1</v>
      </c>
      <c r="H7" s="3">
        <f>6*7.5</f>
        <v>45</v>
      </c>
      <c r="I7" s="2">
        <v>11</v>
      </c>
      <c r="J7" s="1" t="s">
        <v>7</v>
      </c>
      <c r="K7" s="1" t="s">
        <v>1</v>
      </c>
      <c r="L7" s="3">
        <f>7.5*11</f>
        <v>82.5</v>
      </c>
    </row>
    <row r="8" spans="1:12" x14ac:dyDescent="0.35">
      <c r="A8" s="2">
        <v>1</v>
      </c>
      <c r="B8" s="1" t="s">
        <v>8</v>
      </c>
      <c r="C8" s="1" t="s">
        <v>2</v>
      </c>
      <c r="D8" s="3">
        <v>9</v>
      </c>
      <c r="E8" s="2">
        <v>4</v>
      </c>
      <c r="F8" s="1" t="s">
        <v>8</v>
      </c>
      <c r="G8" s="1" t="s">
        <v>2</v>
      </c>
      <c r="H8" s="3">
        <f>9*4</f>
        <v>36</v>
      </c>
      <c r="I8" s="2">
        <v>1</v>
      </c>
      <c r="J8" s="1" t="s">
        <v>8</v>
      </c>
      <c r="K8" s="1" t="s">
        <v>2</v>
      </c>
      <c r="L8" s="3">
        <f>9*1</f>
        <v>9</v>
      </c>
    </row>
    <row r="9" spans="1:12" x14ac:dyDescent="0.35">
      <c r="A9" s="83" t="s">
        <v>3</v>
      </c>
      <c r="B9" s="84"/>
      <c r="C9" s="4"/>
      <c r="D9" s="5">
        <f>SUM(D6:D8)</f>
        <v>544.5</v>
      </c>
      <c r="E9" s="83" t="s">
        <v>3</v>
      </c>
      <c r="F9" s="84"/>
      <c r="G9" s="4"/>
      <c r="H9" s="5">
        <f>SUM(H6:H8)</f>
        <v>549</v>
      </c>
      <c r="I9" s="83" t="s">
        <v>3</v>
      </c>
      <c r="J9" s="84"/>
      <c r="K9" s="4"/>
      <c r="L9" s="5">
        <f>SUM(L6:L8)</f>
        <v>559.5</v>
      </c>
    </row>
    <row r="10" spans="1:12" x14ac:dyDescent="0.35">
      <c r="A10" s="2">
        <v>252</v>
      </c>
      <c r="B10" s="1" t="s">
        <v>4</v>
      </c>
      <c r="C10" s="1" t="s">
        <v>1</v>
      </c>
      <c r="D10" s="3">
        <f>252*7.5</f>
        <v>1890</v>
      </c>
      <c r="E10" s="2">
        <v>255</v>
      </c>
      <c r="F10" s="1" t="s">
        <v>4</v>
      </c>
      <c r="G10" s="1" t="s">
        <v>1</v>
      </c>
      <c r="H10" s="3">
        <f>E10*7.5</f>
        <v>1912.5</v>
      </c>
      <c r="I10" s="2">
        <v>252</v>
      </c>
      <c r="J10" s="1" t="s">
        <v>4</v>
      </c>
      <c r="K10" s="1" t="s">
        <v>1</v>
      </c>
      <c r="L10" s="3">
        <f>252*7.5</f>
        <v>1890</v>
      </c>
    </row>
    <row r="11" spans="1:12" x14ac:dyDescent="0.35">
      <c r="A11" s="2">
        <v>51</v>
      </c>
      <c r="B11" s="1" t="s">
        <v>9</v>
      </c>
      <c r="C11" s="1" t="s">
        <v>2</v>
      </c>
      <c r="D11" s="3">
        <f>51*9</f>
        <v>459</v>
      </c>
      <c r="E11" s="2">
        <v>48</v>
      </c>
      <c r="F11" s="1" t="s">
        <v>9</v>
      </c>
      <c r="G11" s="1" t="s">
        <v>2</v>
      </c>
      <c r="H11" s="3">
        <f>E11*9</f>
        <v>432</v>
      </c>
      <c r="I11" s="2">
        <v>51</v>
      </c>
      <c r="J11" s="1" t="s">
        <v>9</v>
      </c>
      <c r="K11" s="1" t="s">
        <v>2</v>
      </c>
      <c r="L11" s="3">
        <f>I11*9</f>
        <v>459</v>
      </c>
    </row>
    <row r="12" spans="1:12" ht="15" thickBot="1" x14ac:dyDescent="0.4">
      <c r="A12" s="81" t="s">
        <v>5</v>
      </c>
      <c r="B12" s="82"/>
      <c r="C12" s="6"/>
      <c r="D12" s="7">
        <f>SUM(D10:D11)</f>
        <v>2349</v>
      </c>
      <c r="E12" s="81" t="s">
        <v>5</v>
      </c>
      <c r="F12" s="82"/>
      <c r="G12" s="6"/>
      <c r="H12" s="7">
        <f>SUM(H10:H11)</f>
        <v>2344.5</v>
      </c>
      <c r="I12" s="81" t="s">
        <v>5</v>
      </c>
      <c r="J12" s="82"/>
      <c r="K12" s="6"/>
      <c r="L12" s="7">
        <f>SUM(L10:L11)</f>
        <v>2349</v>
      </c>
    </row>
    <row r="13" spans="1:12" ht="15" thickBot="1" x14ac:dyDescent="0.4">
      <c r="A13">
        <f>SUM(A6,A7,A8,A10,A11)</f>
        <v>365</v>
      </c>
      <c r="E13">
        <f>SUM(E6,E7,E8,E10,E11)</f>
        <v>365</v>
      </c>
      <c r="I13">
        <f>SUM(I6,I7,I8,I10,I11)</f>
        <v>367</v>
      </c>
    </row>
    <row r="14" spans="1:12" ht="15" thickBot="1" x14ac:dyDescent="0.4">
      <c r="C14" s="9" t="s">
        <v>10</v>
      </c>
      <c r="D14" s="11">
        <f>SUM(D9,D12+84)</f>
        <v>2977.5</v>
      </c>
      <c r="G14" s="9" t="s">
        <v>10</v>
      </c>
      <c r="H14" s="11">
        <f>SUM(H9,H12+84)</f>
        <v>2977.5</v>
      </c>
      <c r="K14" s="9" t="s">
        <v>10</v>
      </c>
      <c r="L14" s="10">
        <f>SUM(L9,L12+84)</f>
        <v>2992.5</v>
      </c>
    </row>
  </sheetData>
  <mergeCells count="9">
    <mergeCell ref="A5:D5"/>
    <mergeCell ref="E5:H5"/>
    <mergeCell ref="I5:L5"/>
    <mergeCell ref="A12:B12"/>
    <mergeCell ref="E12:F12"/>
    <mergeCell ref="I12:J12"/>
    <mergeCell ref="A9:B9"/>
    <mergeCell ref="E9:F9"/>
    <mergeCell ref="I9:J9"/>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2026-017-1-DPGF</vt:lpstr>
      <vt:lpstr>Calendrier</vt:lpstr>
    </vt:vector>
  </TitlesOfParts>
  <Company>CLEMESSY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subject>DPGF</dc:subject>
  <dc:creator>SAJ</dc:creator>
  <cp:lastModifiedBy>Marie-Laure BRUNEAU</cp:lastModifiedBy>
  <cp:lastPrinted>2026-02-11T14:20:41Z</cp:lastPrinted>
  <dcterms:created xsi:type="dcterms:W3CDTF">2021-03-30T14:22:22Z</dcterms:created>
  <dcterms:modified xsi:type="dcterms:W3CDTF">2026-02-20T09:45:52Z</dcterms:modified>
</cp:coreProperties>
</file>